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191212 - Náchod, Zámec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'20191212 - Náchod, Zámeck...'!$C$136:$K$1134</definedName>
    <definedName name="_xlnm.Print_Area" localSheetId="1">'20191212 - Náchod, Zámeck...'!$C$4:$J$76,'20191212 - Náchod, Zámeck...'!$C$82:$J$120,'20191212 - Náchod, Zámeck...'!$C$126:$K$1134</definedName>
    <definedName name="_xlnm.Print_Titles" localSheetId="1">'20191212 - Náchod, Zámeck...'!$136:$136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134"/>
  <c r="BH1134"/>
  <c r="BG1134"/>
  <c r="BF1134"/>
  <c r="T1134"/>
  <c r="T1133"/>
  <c r="R1134"/>
  <c r="R1133"/>
  <c r="P1134"/>
  <c r="P1133"/>
  <c r="BK1134"/>
  <c r="BK1133"/>
  <c r="J1133"/>
  <c r="J1134"/>
  <c r="BE1134"/>
  <c r="J119"/>
  <c r="BI1132"/>
  <c r="BH1132"/>
  <c r="BG1132"/>
  <c r="BF1132"/>
  <c r="T1132"/>
  <c r="R1132"/>
  <c r="P1132"/>
  <c r="BK1132"/>
  <c r="J1132"/>
  <c r="BE1132"/>
  <c r="BI1131"/>
  <c r="BH1131"/>
  <c r="BG1131"/>
  <c r="BF1131"/>
  <c r="T1131"/>
  <c r="R1131"/>
  <c r="P1131"/>
  <c r="BK1131"/>
  <c r="J1131"/>
  <c r="BE1131"/>
  <c r="BI1130"/>
  <c r="BH1130"/>
  <c r="BG1130"/>
  <c r="BF1130"/>
  <c r="T1130"/>
  <c r="T1129"/>
  <c r="R1130"/>
  <c r="R1129"/>
  <c r="P1130"/>
  <c r="P1129"/>
  <c r="BK1130"/>
  <c r="BK1129"/>
  <c r="J1129"/>
  <c r="J1130"/>
  <c r="BE1130"/>
  <c r="J118"/>
  <c r="BI1128"/>
  <c r="BH1128"/>
  <c r="BG1128"/>
  <c r="BF1128"/>
  <c r="T1128"/>
  <c r="T1127"/>
  <c r="T1126"/>
  <c r="R1128"/>
  <c r="R1127"/>
  <c r="R1126"/>
  <c r="P1128"/>
  <c r="P1127"/>
  <c r="P1126"/>
  <c r="BK1128"/>
  <c r="BK1127"/>
  <c r="J1127"/>
  <c r="BK1126"/>
  <c r="J1126"/>
  <c r="J1128"/>
  <c r="BE1128"/>
  <c r="J117"/>
  <c r="J116"/>
  <c r="BI1119"/>
  <c r="BH1119"/>
  <c r="BG1119"/>
  <c r="BF1119"/>
  <c r="T1119"/>
  <c r="R1119"/>
  <c r="P1119"/>
  <c r="BK1119"/>
  <c r="J1119"/>
  <c r="BE1119"/>
  <c r="BI1118"/>
  <c r="BH1118"/>
  <c r="BG1118"/>
  <c r="BF1118"/>
  <c r="T1118"/>
  <c r="R1118"/>
  <c r="P1118"/>
  <c r="BK1118"/>
  <c r="J1118"/>
  <c r="BE1118"/>
  <c r="BI1117"/>
  <c r="BH1117"/>
  <c r="BG1117"/>
  <c r="BF1117"/>
  <c r="T1117"/>
  <c r="R1117"/>
  <c r="P1117"/>
  <c r="BK1117"/>
  <c r="J1117"/>
  <c r="BE1117"/>
  <c r="BI1110"/>
  <c r="BH1110"/>
  <c r="BG1110"/>
  <c r="BF1110"/>
  <c r="T1110"/>
  <c r="R1110"/>
  <c r="P1110"/>
  <c r="BK1110"/>
  <c r="J1110"/>
  <c r="BE1110"/>
  <c r="BI1108"/>
  <c r="BH1108"/>
  <c r="BG1108"/>
  <c r="BF1108"/>
  <c r="T1108"/>
  <c r="R1108"/>
  <c r="P1108"/>
  <c r="BK1108"/>
  <c r="J1108"/>
  <c r="BE1108"/>
  <c r="BI1107"/>
  <c r="BH1107"/>
  <c r="BG1107"/>
  <c r="BF1107"/>
  <c r="T1107"/>
  <c r="T1106"/>
  <c r="R1107"/>
  <c r="R1106"/>
  <c r="P1107"/>
  <c r="P1106"/>
  <c r="BK1107"/>
  <c r="BK1106"/>
  <c r="J1106"/>
  <c r="J1107"/>
  <c r="BE1107"/>
  <c r="J115"/>
  <c r="BI1097"/>
  <c r="BH1097"/>
  <c r="BG1097"/>
  <c r="BF1097"/>
  <c r="T1097"/>
  <c r="R1097"/>
  <c r="P1097"/>
  <c r="BK1097"/>
  <c r="J1097"/>
  <c r="BE1097"/>
  <c r="BI1088"/>
  <c r="BH1088"/>
  <c r="BG1088"/>
  <c r="BF1088"/>
  <c r="T1088"/>
  <c r="R1088"/>
  <c r="P1088"/>
  <c r="BK1088"/>
  <c r="J1088"/>
  <c r="BE1088"/>
  <c r="BI1079"/>
  <c r="BH1079"/>
  <c r="BG1079"/>
  <c r="BF1079"/>
  <c r="T1079"/>
  <c r="R1079"/>
  <c r="P1079"/>
  <c r="BK1079"/>
  <c r="J1079"/>
  <c r="BE1079"/>
  <c r="BI1070"/>
  <c r="BH1070"/>
  <c r="BG1070"/>
  <c r="BF1070"/>
  <c r="T1070"/>
  <c r="T1069"/>
  <c r="R1070"/>
  <c r="R1069"/>
  <c r="P1070"/>
  <c r="P1069"/>
  <c r="BK1070"/>
  <c r="BK1069"/>
  <c r="J1069"/>
  <c r="J1070"/>
  <c r="BE1070"/>
  <c r="J114"/>
  <c r="BI1068"/>
  <c r="BH1068"/>
  <c r="BG1068"/>
  <c r="BF1068"/>
  <c r="T1068"/>
  <c r="R1068"/>
  <c r="P1068"/>
  <c r="BK1068"/>
  <c r="J1068"/>
  <c r="BE1068"/>
  <c r="BI1067"/>
  <c r="BH1067"/>
  <c r="BG1067"/>
  <c r="BF1067"/>
  <c r="T1067"/>
  <c r="R1067"/>
  <c r="P1067"/>
  <c r="BK1067"/>
  <c r="J1067"/>
  <c r="BE1067"/>
  <c r="BI1059"/>
  <c r="BH1059"/>
  <c r="BG1059"/>
  <c r="BF1059"/>
  <c r="T1059"/>
  <c r="R1059"/>
  <c r="P1059"/>
  <c r="BK1059"/>
  <c r="J1059"/>
  <c r="BE1059"/>
  <c r="BI1053"/>
  <c r="BH1053"/>
  <c r="BG1053"/>
  <c r="BF1053"/>
  <c r="T1053"/>
  <c r="R1053"/>
  <c r="P1053"/>
  <c r="BK1053"/>
  <c r="J1053"/>
  <c r="BE1053"/>
  <c r="BI1044"/>
  <c r="BH1044"/>
  <c r="BG1044"/>
  <c r="BF1044"/>
  <c r="T1044"/>
  <c r="T1043"/>
  <c r="R1044"/>
  <c r="R1043"/>
  <c r="P1044"/>
  <c r="P1043"/>
  <c r="BK1044"/>
  <c r="BK1043"/>
  <c r="J1043"/>
  <c r="J1044"/>
  <c r="BE1044"/>
  <c r="J113"/>
  <c r="BI1042"/>
  <c r="BH1042"/>
  <c r="BG1042"/>
  <c r="BF1042"/>
  <c r="T1042"/>
  <c r="R1042"/>
  <c r="P1042"/>
  <c r="BK1042"/>
  <c r="J1042"/>
  <c r="BE1042"/>
  <c r="BI1041"/>
  <c r="BH1041"/>
  <c r="BG1041"/>
  <c r="BF1041"/>
  <c r="T1041"/>
  <c r="R1041"/>
  <c r="P1041"/>
  <c r="BK1041"/>
  <c r="J1041"/>
  <c r="BE1041"/>
  <c r="BI1031"/>
  <c r="BH1031"/>
  <c r="BG1031"/>
  <c r="BF1031"/>
  <c r="T1031"/>
  <c r="R1031"/>
  <c r="P1031"/>
  <c r="BK1031"/>
  <c r="J1031"/>
  <c r="BE1031"/>
  <c r="BI1026"/>
  <c r="BH1026"/>
  <c r="BG1026"/>
  <c r="BF1026"/>
  <c r="T1026"/>
  <c r="R1026"/>
  <c r="P1026"/>
  <c r="BK1026"/>
  <c r="J1026"/>
  <c r="BE1026"/>
  <c r="BI1021"/>
  <c r="BH1021"/>
  <c r="BG1021"/>
  <c r="BF1021"/>
  <c r="T1021"/>
  <c r="T1020"/>
  <c r="R1021"/>
  <c r="R1020"/>
  <c r="P1021"/>
  <c r="P1020"/>
  <c r="BK1021"/>
  <c r="BK1020"/>
  <c r="J1020"/>
  <c r="J1021"/>
  <c r="BE1021"/>
  <c r="J112"/>
  <c r="BI1019"/>
  <c r="BH1019"/>
  <c r="BG1019"/>
  <c r="BF1019"/>
  <c r="T1019"/>
  <c r="R1019"/>
  <c r="P1019"/>
  <c r="BK1019"/>
  <c r="J1019"/>
  <c r="BE1019"/>
  <c r="BI1018"/>
  <c r="BH1018"/>
  <c r="BG1018"/>
  <c r="BF1018"/>
  <c r="T1018"/>
  <c r="R1018"/>
  <c r="P1018"/>
  <c r="BK1018"/>
  <c r="J1018"/>
  <c r="BE1018"/>
  <c r="BI1011"/>
  <c r="BH1011"/>
  <c r="BG1011"/>
  <c r="BF1011"/>
  <c r="T1011"/>
  <c r="R1011"/>
  <c r="P1011"/>
  <c r="BK1011"/>
  <c r="J1011"/>
  <c r="BE1011"/>
  <c r="BI1005"/>
  <c r="BH1005"/>
  <c r="BG1005"/>
  <c r="BF1005"/>
  <c r="T1005"/>
  <c r="R1005"/>
  <c r="P1005"/>
  <c r="BK1005"/>
  <c r="J1005"/>
  <c r="BE1005"/>
  <c r="BI999"/>
  <c r="BH999"/>
  <c r="BG999"/>
  <c r="BF999"/>
  <c r="T999"/>
  <c r="R999"/>
  <c r="P999"/>
  <c r="BK999"/>
  <c r="J999"/>
  <c r="BE999"/>
  <c r="BI993"/>
  <c r="BH993"/>
  <c r="BG993"/>
  <c r="BF993"/>
  <c r="T993"/>
  <c r="R993"/>
  <c r="P993"/>
  <c r="BK993"/>
  <c r="J993"/>
  <c r="BE993"/>
  <c r="BI985"/>
  <c r="BH985"/>
  <c r="BG985"/>
  <c r="BF985"/>
  <c r="T985"/>
  <c r="R985"/>
  <c r="P985"/>
  <c r="BK985"/>
  <c r="J985"/>
  <c r="BE985"/>
  <c r="BI979"/>
  <c r="BH979"/>
  <c r="BG979"/>
  <c r="BF979"/>
  <c r="T979"/>
  <c r="R979"/>
  <c r="P979"/>
  <c r="BK979"/>
  <c r="J979"/>
  <c r="BE979"/>
  <c r="BI973"/>
  <c r="BH973"/>
  <c r="BG973"/>
  <c r="BF973"/>
  <c r="T973"/>
  <c r="T972"/>
  <c r="R973"/>
  <c r="R972"/>
  <c r="P973"/>
  <c r="P972"/>
  <c r="BK973"/>
  <c r="BK972"/>
  <c r="J972"/>
  <c r="J973"/>
  <c r="BE973"/>
  <c r="J111"/>
  <c r="BI971"/>
  <c r="BH971"/>
  <c r="BG971"/>
  <c r="BF971"/>
  <c r="T971"/>
  <c r="R971"/>
  <c r="P971"/>
  <c r="BK971"/>
  <c r="J971"/>
  <c r="BE971"/>
  <c r="BI970"/>
  <c r="BH970"/>
  <c r="BG970"/>
  <c r="BF970"/>
  <c r="T970"/>
  <c r="R970"/>
  <c r="P970"/>
  <c r="BK970"/>
  <c r="J970"/>
  <c r="BE970"/>
  <c r="BI964"/>
  <c r="BH964"/>
  <c r="BG964"/>
  <c r="BF964"/>
  <c r="T964"/>
  <c r="T963"/>
  <c r="R964"/>
  <c r="R963"/>
  <c r="P964"/>
  <c r="P963"/>
  <c r="BK964"/>
  <c r="BK963"/>
  <c r="J963"/>
  <c r="J964"/>
  <c r="BE964"/>
  <c r="J110"/>
  <c r="BI962"/>
  <c r="BH962"/>
  <c r="BG962"/>
  <c r="BF962"/>
  <c r="T962"/>
  <c r="R962"/>
  <c r="P962"/>
  <c r="BK962"/>
  <c r="J962"/>
  <c r="BE962"/>
  <c r="BI961"/>
  <c r="BH961"/>
  <c r="BG961"/>
  <c r="BF961"/>
  <c r="T961"/>
  <c r="R961"/>
  <c r="P961"/>
  <c r="BK961"/>
  <c r="J961"/>
  <c r="BE961"/>
  <c r="BI955"/>
  <c r="BH955"/>
  <c r="BG955"/>
  <c r="BF955"/>
  <c r="T955"/>
  <c r="R955"/>
  <c r="P955"/>
  <c r="BK955"/>
  <c r="J955"/>
  <c r="BE955"/>
  <c r="BI954"/>
  <c r="BH954"/>
  <c r="BG954"/>
  <c r="BF954"/>
  <c r="T954"/>
  <c r="R954"/>
  <c r="P954"/>
  <c r="BK954"/>
  <c r="J954"/>
  <c r="BE954"/>
  <c r="BI948"/>
  <c r="BH948"/>
  <c r="BG948"/>
  <c r="BF948"/>
  <c r="T948"/>
  <c r="R948"/>
  <c r="P948"/>
  <c r="BK948"/>
  <c r="J948"/>
  <c r="BE948"/>
  <c r="BI942"/>
  <c r="BH942"/>
  <c r="BG942"/>
  <c r="BF942"/>
  <c r="T942"/>
  <c r="R942"/>
  <c r="P942"/>
  <c r="BK942"/>
  <c r="J942"/>
  <c r="BE942"/>
  <c r="BI936"/>
  <c r="BH936"/>
  <c r="BG936"/>
  <c r="BF936"/>
  <c r="T936"/>
  <c r="R936"/>
  <c r="P936"/>
  <c r="BK936"/>
  <c r="J936"/>
  <c r="BE936"/>
  <c r="BI928"/>
  <c r="BH928"/>
  <c r="BG928"/>
  <c r="BF928"/>
  <c r="T928"/>
  <c r="T927"/>
  <c r="R928"/>
  <c r="R927"/>
  <c r="P928"/>
  <c r="P927"/>
  <c r="BK928"/>
  <c r="BK927"/>
  <c r="J927"/>
  <c r="J928"/>
  <c r="BE928"/>
  <c r="J109"/>
  <c r="BI926"/>
  <c r="BH926"/>
  <c r="BG926"/>
  <c r="BF926"/>
  <c r="T926"/>
  <c r="R926"/>
  <c r="P926"/>
  <c r="BK926"/>
  <c r="J926"/>
  <c r="BE926"/>
  <c r="BI925"/>
  <c r="BH925"/>
  <c r="BG925"/>
  <c r="BF925"/>
  <c r="T925"/>
  <c r="R925"/>
  <c r="P925"/>
  <c r="BK925"/>
  <c r="J925"/>
  <c r="BE925"/>
  <c r="BI919"/>
  <c r="BH919"/>
  <c r="BG919"/>
  <c r="BF919"/>
  <c r="T919"/>
  <c r="T918"/>
  <c r="R919"/>
  <c r="R918"/>
  <c r="P919"/>
  <c r="P918"/>
  <c r="BK919"/>
  <c r="BK918"/>
  <c r="J918"/>
  <c r="J919"/>
  <c r="BE919"/>
  <c r="J108"/>
  <c r="BI917"/>
  <c r="BH917"/>
  <c r="BG917"/>
  <c r="BF917"/>
  <c r="T917"/>
  <c r="R917"/>
  <c r="P917"/>
  <c r="BK917"/>
  <c r="J917"/>
  <c r="BE917"/>
  <c r="BI916"/>
  <c r="BH916"/>
  <c r="BG916"/>
  <c r="BF916"/>
  <c r="T916"/>
  <c r="R916"/>
  <c r="P916"/>
  <c r="BK916"/>
  <c r="J916"/>
  <c r="BE916"/>
  <c r="BI910"/>
  <c r="BH910"/>
  <c r="BG910"/>
  <c r="BF910"/>
  <c r="T910"/>
  <c r="T909"/>
  <c r="R910"/>
  <c r="R909"/>
  <c r="P910"/>
  <c r="P909"/>
  <c r="BK910"/>
  <c r="BK909"/>
  <c r="J909"/>
  <c r="J910"/>
  <c r="BE910"/>
  <c r="J107"/>
  <c r="BI908"/>
  <c r="BH908"/>
  <c r="BG908"/>
  <c r="BF908"/>
  <c r="T908"/>
  <c r="R908"/>
  <c r="P908"/>
  <c r="BK908"/>
  <c r="J908"/>
  <c r="BE908"/>
  <c r="BI907"/>
  <c r="BH907"/>
  <c r="BG907"/>
  <c r="BF907"/>
  <c r="T907"/>
  <c r="R907"/>
  <c r="P907"/>
  <c r="BK907"/>
  <c r="J907"/>
  <c r="BE907"/>
  <c r="BI906"/>
  <c r="BH906"/>
  <c r="BG906"/>
  <c r="BF906"/>
  <c r="T906"/>
  <c r="R906"/>
  <c r="P906"/>
  <c r="BK906"/>
  <c r="J906"/>
  <c r="BE906"/>
  <c r="BI898"/>
  <c r="BH898"/>
  <c r="BG898"/>
  <c r="BF898"/>
  <c r="T898"/>
  <c r="T897"/>
  <c r="R898"/>
  <c r="R897"/>
  <c r="P898"/>
  <c r="P897"/>
  <c r="BK898"/>
  <c r="BK897"/>
  <c r="J897"/>
  <c r="J898"/>
  <c r="BE898"/>
  <c r="J106"/>
  <c r="BI896"/>
  <c r="BH896"/>
  <c r="BG896"/>
  <c r="BF896"/>
  <c r="T896"/>
  <c r="R896"/>
  <c r="P896"/>
  <c r="BK896"/>
  <c r="J896"/>
  <c r="BE896"/>
  <c r="BI895"/>
  <c r="BH895"/>
  <c r="BG895"/>
  <c r="BF895"/>
  <c r="T895"/>
  <c r="R895"/>
  <c r="P895"/>
  <c r="BK895"/>
  <c r="J895"/>
  <c r="BE895"/>
  <c r="BI889"/>
  <c r="BH889"/>
  <c r="BG889"/>
  <c r="BF889"/>
  <c r="T889"/>
  <c r="R889"/>
  <c r="P889"/>
  <c r="BK889"/>
  <c r="J889"/>
  <c r="BE889"/>
  <c r="BI887"/>
  <c r="BH887"/>
  <c r="BG887"/>
  <c r="BF887"/>
  <c r="T887"/>
  <c r="R887"/>
  <c r="P887"/>
  <c r="BK887"/>
  <c r="J887"/>
  <c r="BE887"/>
  <c r="BI881"/>
  <c r="BH881"/>
  <c r="BG881"/>
  <c r="BF881"/>
  <c r="T881"/>
  <c r="R881"/>
  <c r="P881"/>
  <c r="BK881"/>
  <c r="J881"/>
  <c r="BE881"/>
  <c r="BI875"/>
  <c r="BH875"/>
  <c r="BG875"/>
  <c r="BF875"/>
  <c r="T875"/>
  <c r="R875"/>
  <c r="P875"/>
  <c r="BK875"/>
  <c r="J875"/>
  <c r="BE875"/>
  <c r="BI873"/>
  <c r="BH873"/>
  <c r="BG873"/>
  <c r="BF873"/>
  <c r="T873"/>
  <c r="R873"/>
  <c r="P873"/>
  <c r="BK873"/>
  <c r="J873"/>
  <c r="BE873"/>
  <c r="BI866"/>
  <c r="BH866"/>
  <c r="BG866"/>
  <c r="BF866"/>
  <c r="T866"/>
  <c r="R866"/>
  <c r="P866"/>
  <c r="BK866"/>
  <c r="J866"/>
  <c r="BE866"/>
  <c r="BI860"/>
  <c r="BH860"/>
  <c r="BG860"/>
  <c r="BF860"/>
  <c r="T860"/>
  <c r="T859"/>
  <c r="R860"/>
  <c r="R859"/>
  <c r="P860"/>
  <c r="P859"/>
  <c r="BK860"/>
  <c r="BK859"/>
  <c r="J859"/>
  <c r="J860"/>
  <c r="BE860"/>
  <c r="J105"/>
  <c r="BI858"/>
  <c r="BH858"/>
  <c r="BG858"/>
  <c r="BF858"/>
  <c r="T858"/>
  <c r="R858"/>
  <c r="P858"/>
  <c r="BK858"/>
  <c r="J858"/>
  <c r="BE858"/>
  <c r="BI857"/>
  <c r="BH857"/>
  <c r="BG857"/>
  <c r="BF857"/>
  <c r="T857"/>
  <c r="R857"/>
  <c r="P857"/>
  <c r="BK857"/>
  <c r="J857"/>
  <c r="BE857"/>
  <c r="BI855"/>
  <c r="BH855"/>
  <c r="BG855"/>
  <c r="BF855"/>
  <c r="T855"/>
  <c r="R855"/>
  <c r="P855"/>
  <c r="BK855"/>
  <c r="J855"/>
  <c r="BE855"/>
  <c r="BI854"/>
  <c r="BH854"/>
  <c r="BG854"/>
  <c r="BF854"/>
  <c r="T854"/>
  <c r="R854"/>
  <c r="P854"/>
  <c r="BK854"/>
  <c r="J854"/>
  <c r="BE854"/>
  <c r="BI845"/>
  <c r="BH845"/>
  <c r="BG845"/>
  <c r="BF845"/>
  <c r="T845"/>
  <c r="R845"/>
  <c r="P845"/>
  <c r="BK845"/>
  <c r="J845"/>
  <c r="BE845"/>
  <c r="BI837"/>
  <c r="BH837"/>
  <c r="BG837"/>
  <c r="BF837"/>
  <c r="T837"/>
  <c r="R837"/>
  <c r="P837"/>
  <c r="BK837"/>
  <c r="J837"/>
  <c r="BE837"/>
  <c r="BI824"/>
  <c r="BH824"/>
  <c r="BG824"/>
  <c r="BF824"/>
  <c r="T824"/>
  <c r="R824"/>
  <c r="P824"/>
  <c r="BK824"/>
  <c r="J824"/>
  <c r="BE824"/>
  <c r="BI812"/>
  <c r="BH812"/>
  <c r="BG812"/>
  <c r="BF812"/>
  <c r="T812"/>
  <c r="R812"/>
  <c r="P812"/>
  <c r="BK812"/>
  <c r="J812"/>
  <c r="BE812"/>
  <c r="BI796"/>
  <c r="BH796"/>
  <c r="BG796"/>
  <c r="BF796"/>
  <c r="T796"/>
  <c r="R796"/>
  <c r="P796"/>
  <c r="BK796"/>
  <c r="J796"/>
  <c r="BE796"/>
  <c r="BI781"/>
  <c r="BH781"/>
  <c r="BG781"/>
  <c r="BF781"/>
  <c r="T781"/>
  <c r="R781"/>
  <c r="P781"/>
  <c r="BK781"/>
  <c r="J781"/>
  <c r="BE781"/>
  <c r="BI772"/>
  <c r="BH772"/>
  <c r="BG772"/>
  <c r="BF772"/>
  <c r="T772"/>
  <c r="R772"/>
  <c r="P772"/>
  <c r="BK772"/>
  <c r="J772"/>
  <c r="BE772"/>
  <c r="BI764"/>
  <c r="BH764"/>
  <c r="BG764"/>
  <c r="BF764"/>
  <c r="T764"/>
  <c r="R764"/>
  <c r="P764"/>
  <c r="BK764"/>
  <c r="J764"/>
  <c r="BE764"/>
  <c r="BI762"/>
  <c r="BH762"/>
  <c r="BG762"/>
  <c r="BF762"/>
  <c r="T762"/>
  <c r="R762"/>
  <c r="P762"/>
  <c r="BK762"/>
  <c r="J762"/>
  <c r="BE762"/>
  <c r="BI747"/>
  <c r="BH747"/>
  <c r="BG747"/>
  <c r="BF747"/>
  <c r="T747"/>
  <c r="R747"/>
  <c r="P747"/>
  <c r="BK747"/>
  <c r="J747"/>
  <c r="BE747"/>
  <c r="BI735"/>
  <c r="BH735"/>
  <c r="BG735"/>
  <c r="BF735"/>
  <c r="T735"/>
  <c r="R735"/>
  <c r="P735"/>
  <c r="BK735"/>
  <c r="J735"/>
  <c r="BE735"/>
  <c r="BI733"/>
  <c r="BH733"/>
  <c r="BG733"/>
  <c r="BF733"/>
  <c r="T733"/>
  <c r="R733"/>
  <c r="P733"/>
  <c r="BK733"/>
  <c r="J733"/>
  <c r="BE733"/>
  <c r="BI721"/>
  <c r="BH721"/>
  <c r="BG721"/>
  <c r="BF721"/>
  <c r="T721"/>
  <c r="R721"/>
  <c r="P721"/>
  <c r="BK721"/>
  <c r="J721"/>
  <c r="BE721"/>
  <c r="BI719"/>
  <c r="BH719"/>
  <c r="BG719"/>
  <c r="BF719"/>
  <c r="T719"/>
  <c r="R719"/>
  <c r="P719"/>
  <c r="BK719"/>
  <c r="J719"/>
  <c r="BE719"/>
  <c r="BI711"/>
  <c r="BH711"/>
  <c r="BG711"/>
  <c r="BF711"/>
  <c r="T711"/>
  <c r="R711"/>
  <c r="P711"/>
  <c r="BK711"/>
  <c r="J711"/>
  <c r="BE711"/>
  <c r="BI709"/>
  <c r="BH709"/>
  <c r="BG709"/>
  <c r="BF709"/>
  <c r="T709"/>
  <c r="R709"/>
  <c r="P709"/>
  <c r="BK709"/>
  <c r="J709"/>
  <c r="BE709"/>
  <c r="BI694"/>
  <c r="BH694"/>
  <c r="BG694"/>
  <c r="BF694"/>
  <c r="T694"/>
  <c r="T693"/>
  <c r="T692"/>
  <c r="R694"/>
  <c r="R693"/>
  <c r="R692"/>
  <c r="P694"/>
  <c r="P693"/>
  <c r="P692"/>
  <c r="BK694"/>
  <c r="BK693"/>
  <c r="J693"/>
  <c r="BK692"/>
  <c r="J692"/>
  <c r="J694"/>
  <c r="BE694"/>
  <c r="J104"/>
  <c r="J103"/>
  <c r="BI691"/>
  <c r="BH691"/>
  <c r="BG691"/>
  <c r="BF691"/>
  <c r="T691"/>
  <c r="T690"/>
  <c r="R691"/>
  <c r="R690"/>
  <c r="P691"/>
  <c r="P690"/>
  <c r="BK691"/>
  <c r="BK690"/>
  <c r="J690"/>
  <c r="J691"/>
  <c r="BE691"/>
  <c r="J102"/>
  <c r="BI689"/>
  <c r="BH689"/>
  <c r="BG689"/>
  <c r="BF689"/>
  <c r="T689"/>
  <c r="R689"/>
  <c r="P689"/>
  <c r="BK689"/>
  <c r="J689"/>
  <c r="BE689"/>
  <c r="BI688"/>
  <c r="BH688"/>
  <c r="BG688"/>
  <c r="BF688"/>
  <c r="T688"/>
  <c r="R688"/>
  <c r="P688"/>
  <c r="BK688"/>
  <c r="J688"/>
  <c r="BE688"/>
  <c r="BI687"/>
  <c r="BH687"/>
  <c r="BG687"/>
  <c r="BF687"/>
  <c r="T687"/>
  <c r="R687"/>
  <c r="P687"/>
  <c r="BK687"/>
  <c r="J687"/>
  <c r="BE687"/>
  <c r="BI686"/>
  <c r="BH686"/>
  <c r="BG686"/>
  <c r="BF686"/>
  <c r="T686"/>
  <c r="R686"/>
  <c r="P686"/>
  <c r="BK686"/>
  <c r="J686"/>
  <c r="BE686"/>
  <c r="BI684"/>
  <c r="BH684"/>
  <c r="BG684"/>
  <c r="BF684"/>
  <c r="T684"/>
  <c r="R684"/>
  <c r="P684"/>
  <c r="BK684"/>
  <c r="J684"/>
  <c r="BE684"/>
  <c r="BI683"/>
  <c r="BH683"/>
  <c r="BG683"/>
  <c r="BF683"/>
  <c r="T683"/>
  <c r="R683"/>
  <c r="P683"/>
  <c r="BK683"/>
  <c r="J683"/>
  <c r="BE683"/>
  <c r="BI682"/>
  <c r="BH682"/>
  <c r="BG682"/>
  <c r="BF682"/>
  <c r="T682"/>
  <c r="T681"/>
  <c r="R682"/>
  <c r="R681"/>
  <c r="P682"/>
  <c r="P681"/>
  <c r="BK682"/>
  <c r="BK681"/>
  <c r="J681"/>
  <c r="J682"/>
  <c r="BE682"/>
  <c r="J101"/>
  <c r="BI674"/>
  <c r="BH674"/>
  <c r="BG674"/>
  <c r="BF674"/>
  <c r="T674"/>
  <c r="R674"/>
  <c r="P674"/>
  <c r="BK674"/>
  <c r="J674"/>
  <c r="BE674"/>
  <c r="BI669"/>
  <c r="BH669"/>
  <c r="BG669"/>
  <c r="BF669"/>
  <c r="T669"/>
  <c r="R669"/>
  <c r="P669"/>
  <c r="BK669"/>
  <c r="J669"/>
  <c r="BE669"/>
  <c r="BI662"/>
  <c r="BH662"/>
  <c r="BG662"/>
  <c r="BF662"/>
  <c r="T662"/>
  <c r="R662"/>
  <c r="P662"/>
  <c r="BK662"/>
  <c r="J662"/>
  <c r="BE662"/>
  <c r="BI654"/>
  <c r="BH654"/>
  <c r="BG654"/>
  <c r="BF654"/>
  <c r="T654"/>
  <c r="R654"/>
  <c r="P654"/>
  <c r="BK654"/>
  <c r="J654"/>
  <c r="BE654"/>
  <c r="BI653"/>
  <c r="BH653"/>
  <c r="BG653"/>
  <c r="BF653"/>
  <c r="T653"/>
  <c r="R653"/>
  <c r="P653"/>
  <c r="BK653"/>
  <c r="J653"/>
  <c r="BE653"/>
  <c r="BI644"/>
  <c r="BH644"/>
  <c r="BG644"/>
  <c r="BF644"/>
  <c r="T644"/>
  <c r="R644"/>
  <c r="P644"/>
  <c r="BK644"/>
  <c r="J644"/>
  <c r="BE644"/>
  <c r="BI635"/>
  <c r="BH635"/>
  <c r="BG635"/>
  <c r="BF635"/>
  <c r="T635"/>
  <c r="R635"/>
  <c r="P635"/>
  <c r="BK635"/>
  <c r="J635"/>
  <c r="BE635"/>
  <c r="BI628"/>
  <c r="BH628"/>
  <c r="BG628"/>
  <c r="BF628"/>
  <c r="T628"/>
  <c r="R628"/>
  <c r="P628"/>
  <c r="BK628"/>
  <c r="J628"/>
  <c r="BE628"/>
  <c r="BI622"/>
  <c r="BH622"/>
  <c r="BG622"/>
  <c r="BF622"/>
  <c r="T622"/>
  <c r="R622"/>
  <c r="P622"/>
  <c r="BK622"/>
  <c r="J622"/>
  <c r="BE622"/>
  <c r="BI613"/>
  <c r="BH613"/>
  <c r="BG613"/>
  <c r="BF613"/>
  <c r="T613"/>
  <c r="R613"/>
  <c r="P613"/>
  <c r="BK613"/>
  <c r="J613"/>
  <c r="BE613"/>
  <c r="BI609"/>
  <c r="BH609"/>
  <c r="BG609"/>
  <c r="BF609"/>
  <c r="T609"/>
  <c r="R609"/>
  <c r="P609"/>
  <c r="BK609"/>
  <c r="J609"/>
  <c r="BE609"/>
  <c r="BI603"/>
  <c r="BH603"/>
  <c r="BG603"/>
  <c r="BF603"/>
  <c r="T603"/>
  <c r="R603"/>
  <c r="P603"/>
  <c r="BK603"/>
  <c r="J603"/>
  <c r="BE603"/>
  <c r="BI596"/>
  <c r="BH596"/>
  <c r="BG596"/>
  <c r="BF596"/>
  <c r="T596"/>
  <c r="R596"/>
  <c r="P596"/>
  <c r="BK596"/>
  <c r="J596"/>
  <c r="BE596"/>
  <c r="BI590"/>
  <c r="BH590"/>
  <c r="BG590"/>
  <c r="BF590"/>
  <c r="T590"/>
  <c r="R590"/>
  <c r="P590"/>
  <c r="BK590"/>
  <c r="J590"/>
  <c r="BE590"/>
  <c r="BI589"/>
  <c r="BH589"/>
  <c r="BG589"/>
  <c r="BF589"/>
  <c r="T589"/>
  <c r="R589"/>
  <c r="P589"/>
  <c r="BK589"/>
  <c r="J589"/>
  <c r="BE589"/>
  <c r="BI588"/>
  <c r="BH588"/>
  <c r="BG588"/>
  <c r="BF588"/>
  <c r="T588"/>
  <c r="R588"/>
  <c r="P588"/>
  <c r="BK588"/>
  <c r="J588"/>
  <c r="BE588"/>
  <c r="BI587"/>
  <c r="BH587"/>
  <c r="BG587"/>
  <c r="BF587"/>
  <c r="T587"/>
  <c r="R587"/>
  <c r="P587"/>
  <c r="BK587"/>
  <c r="J587"/>
  <c r="BE587"/>
  <c r="BI586"/>
  <c r="BH586"/>
  <c r="BG586"/>
  <c r="BF586"/>
  <c r="T586"/>
  <c r="R586"/>
  <c r="P586"/>
  <c r="BK586"/>
  <c r="J586"/>
  <c r="BE586"/>
  <c r="BI583"/>
  <c r="BH583"/>
  <c r="BG583"/>
  <c r="BF583"/>
  <c r="T583"/>
  <c r="R583"/>
  <c r="P583"/>
  <c r="BK583"/>
  <c r="J583"/>
  <c r="BE583"/>
  <c r="BI574"/>
  <c r="BH574"/>
  <c r="BG574"/>
  <c r="BF574"/>
  <c r="T574"/>
  <c r="R574"/>
  <c r="P574"/>
  <c r="BK574"/>
  <c r="J574"/>
  <c r="BE574"/>
  <c r="BI571"/>
  <c r="BH571"/>
  <c r="BG571"/>
  <c r="BF571"/>
  <c r="T571"/>
  <c r="R571"/>
  <c r="P571"/>
  <c r="BK571"/>
  <c r="J571"/>
  <c r="BE571"/>
  <c r="BI568"/>
  <c r="BH568"/>
  <c r="BG568"/>
  <c r="BF568"/>
  <c r="T568"/>
  <c r="R568"/>
  <c r="P568"/>
  <c r="BK568"/>
  <c r="J568"/>
  <c r="BE568"/>
  <c r="BI565"/>
  <c r="BH565"/>
  <c r="BG565"/>
  <c r="BF565"/>
  <c r="T565"/>
  <c r="R565"/>
  <c r="P565"/>
  <c r="BK565"/>
  <c r="J565"/>
  <c r="BE565"/>
  <c r="BI557"/>
  <c r="BH557"/>
  <c r="BG557"/>
  <c r="BF557"/>
  <c r="T557"/>
  <c r="R557"/>
  <c r="P557"/>
  <c r="BK557"/>
  <c r="J557"/>
  <c r="BE557"/>
  <c r="BI554"/>
  <c r="BH554"/>
  <c r="BG554"/>
  <c r="BF554"/>
  <c r="T554"/>
  <c r="R554"/>
  <c r="P554"/>
  <c r="BK554"/>
  <c r="J554"/>
  <c r="BE554"/>
  <c r="BI545"/>
  <c r="BH545"/>
  <c r="BG545"/>
  <c r="BF545"/>
  <c r="T545"/>
  <c r="R545"/>
  <c r="P545"/>
  <c r="BK545"/>
  <c r="J545"/>
  <c r="BE545"/>
  <c r="BI538"/>
  <c r="BH538"/>
  <c r="BG538"/>
  <c r="BF538"/>
  <c r="T538"/>
  <c r="T537"/>
  <c r="R538"/>
  <c r="R537"/>
  <c r="P538"/>
  <c r="P537"/>
  <c r="BK538"/>
  <c r="BK537"/>
  <c r="J537"/>
  <c r="J538"/>
  <c r="BE538"/>
  <c r="J100"/>
  <c r="BI536"/>
  <c r="BH536"/>
  <c r="BG536"/>
  <c r="BF536"/>
  <c r="T536"/>
  <c r="R536"/>
  <c r="P536"/>
  <c r="BK536"/>
  <c r="J536"/>
  <c r="BE536"/>
  <c r="BI528"/>
  <c r="BH528"/>
  <c r="BG528"/>
  <c r="BF528"/>
  <c r="T528"/>
  <c r="R528"/>
  <c r="P528"/>
  <c r="BK528"/>
  <c r="J528"/>
  <c r="BE528"/>
  <c r="BI527"/>
  <c r="BH527"/>
  <c r="BG527"/>
  <c r="BF527"/>
  <c r="T527"/>
  <c r="R527"/>
  <c r="P527"/>
  <c r="BK527"/>
  <c r="J527"/>
  <c r="BE527"/>
  <c r="BI520"/>
  <c r="BH520"/>
  <c r="BG520"/>
  <c r="BF520"/>
  <c r="T520"/>
  <c r="R520"/>
  <c r="P520"/>
  <c r="BK520"/>
  <c r="J520"/>
  <c r="BE520"/>
  <c r="BI513"/>
  <c r="BH513"/>
  <c r="BG513"/>
  <c r="BF513"/>
  <c r="T513"/>
  <c r="R513"/>
  <c r="P513"/>
  <c r="BK513"/>
  <c r="J513"/>
  <c r="BE513"/>
  <c r="BI506"/>
  <c r="BH506"/>
  <c r="BG506"/>
  <c r="BF506"/>
  <c r="T506"/>
  <c r="R506"/>
  <c r="P506"/>
  <c r="BK506"/>
  <c r="J506"/>
  <c r="BE506"/>
  <c r="BI505"/>
  <c r="BH505"/>
  <c r="BG505"/>
  <c r="BF505"/>
  <c r="T505"/>
  <c r="R505"/>
  <c r="P505"/>
  <c r="BK505"/>
  <c r="J505"/>
  <c r="BE505"/>
  <c r="BI498"/>
  <c r="BH498"/>
  <c r="BG498"/>
  <c r="BF498"/>
  <c r="T498"/>
  <c r="R498"/>
  <c r="P498"/>
  <c r="BK498"/>
  <c r="J498"/>
  <c r="BE498"/>
  <c r="BI491"/>
  <c r="BH491"/>
  <c r="BG491"/>
  <c r="BF491"/>
  <c r="T491"/>
  <c r="R491"/>
  <c r="P491"/>
  <c r="BK491"/>
  <c r="J491"/>
  <c r="BE491"/>
  <c r="BI485"/>
  <c r="BH485"/>
  <c r="BG485"/>
  <c r="BF485"/>
  <c r="T485"/>
  <c r="R485"/>
  <c r="P485"/>
  <c r="BK485"/>
  <c r="J485"/>
  <c r="BE485"/>
  <c r="BI477"/>
  <c r="BH477"/>
  <c r="BG477"/>
  <c r="BF477"/>
  <c r="T477"/>
  <c r="R477"/>
  <c r="P477"/>
  <c r="BK477"/>
  <c r="J477"/>
  <c r="BE477"/>
  <c r="BI469"/>
  <c r="BH469"/>
  <c r="BG469"/>
  <c r="BF469"/>
  <c r="T469"/>
  <c r="R469"/>
  <c r="P469"/>
  <c r="BK469"/>
  <c r="J469"/>
  <c r="BE469"/>
  <c r="BI461"/>
  <c r="BH461"/>
  <c r="BG461"/>
  <c r="BF461"/>
  <c r="T461"/>
  <c r="R461"/>
  <c r="P461"/>
  <c r="BK461"/>
  <c r="J461"/>
  <c r="BE461"/>
  <c r="BI453"/>
  <c r="BH453"/>
  <c r="BG453"/>
  <c r="BF453"/>
  <c r="T453"/>
  <c r="R453"/>
  <c r="P453"/>
  <c r="BK453"/>
  <c r="J453"/>
  <c r="BE453"/>
  <c r="BI443"/>
  <c r="BH443"/>
  <c r="BG443"/>
  <c r="BF443"/>
  <c r="T443"/>
  <c r="R443"/>
  <c r="P443"/>
  <c r="BK443"/>
  <c r="J443"/>
  <c r="BE443"/>
  <c r="BI434"/>
  <c r="BH434"/>
  <c r="BG434"/>
  <c r="BF434"/>
  <c r="T434"/>
  <c r="R434"/>
  <c r="P434"/>
  <c r="BK434"/>
  <c r="J434"/>
  <c r="BE434"/>
  <c r="BI426"/>
  <c r="BH426"/>
  <c r="BG426"/>
  <c r="BF426"/>
  <c r="T426"/>
  <c r="R426"/>
  <c r="P426"/>
  <c r="BK426"/>
  <c r="J426"/>
  <c r="BE426"/>
  <c r="BI418"/>
  <c r="BH418"/>
  <c r="BG418"/>
  <c r="BF418"/>
  <c r="T418"/>
  <c r="R418"/>
  <c r="P418"/>
  <c r="BK418"/>
  <c r="J418"/>
  <c r="BE418"/>
  <c r="BI417"/>
  <c r="BH417"/>
  <c r="BG417"/>
  <c r="BF417"/>
  <c r="T417"/>
  <c r="R417"/>
  <c r="P417"/>
  <c r="BK417"/>
  <c r="J417"/>
  <c r="BE417"/>
  <c r="BI399"/>
  <c r="BH399"/>
  <c r="BG399"/>
  <c r="BF399"/>
  <c r="T399"/>
  <c r="R399"/>
  <c r="P399"/>
  <c r="BK399"/>
  <c r="J399"/>
  <c r="BE399"/>
  <c r="BI381"/>
  <c r="BH381"/>
  <c r="BG381"/>
  <c r="BF381"/>
  <c r="T381"/>
  <c r="R381"/>
  <c r="P381"/>
  <c r="BK381"/>
  <c r="J381"/>
  <c r="BE381"/>
  <c r="BI371"/>
  <c r="BH371"/>
  <c r="BG371"/>
  <c r="BF371"/>
  <c r="T371"/>
  <c r="R371"/>
  <c r="P371"/>
  <c r="BK371"/>
  <c r="J371"/>
  <c r="BE371"/>
  <c r="BI361"/>
  <c r="BH361"/>
  <c r="BG361"/>
  <c r="BF361"/>
  <c r="T361"/>
  <c r="R361"/>
  <c r="P361"/>
  <c r="BK361"/>
  <c r="J361"/>
  <c r="BE361"/>
  <c r="BI351"/>
  <c r="BH351"/>
  <c r="BG351"/>
  <c r="BF351"/>
  <c r="T351"/>
  <c r="R351"/>
  <c r="P351"/>
  <c r="BK351"/>
  <c r="J351"/>
  <c r="BE351"/>
  <c r="BI341"/>
  <c r="BH341"/>
  <c r="BG341"/>
  <c r="BF341"/>
  <c r="T341"/>
  <c r="R341"/>
  <c r="P341"/>
  <c r="BK341"/>
  <c r="J341"/>
  <c r="BE341"/>
  <c r="BI335"/>
  <c r="BH335"/>
  <c r="BG335"/>
  <c r="BF335"/>
  <c r="T335"/>
  <c r="R335"/>
  <c r="P335"/>
  <c r="BK335"/>
  <c r="J335"/>
  <c r="BE335"/>
  <c r="BI329"/>
  <c r="BH329"/>
  <c r="BG329"/>
  <c r="BF329"/>
  <c r="T329"/>
  <c r="R329"/>
  <c r="P329"/>
  <c r="BK329"/>
  <c r="J329"/>
  <c r="BE329"/>
  <c r="BI323"/>
  <c r="BH323"/>
  <c r="BG323"/>
  <c r="BF323"/>
  <c r="T323"/>
  <c r="R323"/>
  <c r="P323"/>
  <c r="BK323"/>
  <c r="J323"/>
  <c r="BE323"/>
  <c r="BI315"/>
  <c r="BH315"/>
  <c r="BG315"/>
  <c r="BF315"/>
  <c r="T315"/>
  <c r="R315"/>
  <c r="P315"/>
  <c r="BK315"/>
  <c r="J315"/>
  <c r="BE315"/>
  <c r="BI307"/>
  <c r="BH307"/>
  <c r="BG307"/>
  <c r="BF307"/>
  <c r="T307"/>
  <c r="R307"/>
  <c r="P307"/>
  <c r="BK307"/>
  <c r="J307"/>
  <c r="BE307"/>
  <c r="BI299"/>
  <c r="BH299"/>
  <c r="BG299"/>
  <c r="BF299"/>
  <c r="T299"/>
  <c r="R299"/>
  <c r="P299"/>
  <c r="BK299"/>
  <c r="J299"/>
  <c r="BE299"/>
  <c r="BI291"/>
  <c r="BH291"/>
  <c r="BG291"/>
  <c r="BF291"/>
  <c r="T291"/>
  <c r="R291"/>
  <c r="P291"/>
  <c r="BK291"/>
  <c r="J291"/>
  <c r="BE291"/>
  <c r="BI283"/>
  <c r="BH283"/>
  <c r="BG283"/>
  <c r="BF283"/>
  <c r="T283"/>
  <c r="R283"/>
  <c r="P283"/>
  <c r="BK283"/>
  <c r="J283"/>
  <c r="BE283"/>
  <c r="BI273"/>
  <c r="BH273"/>
  <c r="BG273"/>
  <c r="BF273"/>
  <c r="T273"/>
  <c r="R273"/>
  <c r="P273"/>
  <c r="BK273"/>
  <c r="J273"/>
  <c r="BE273"/>
  <c r="BI265"/>
  <c r="BH265"/>
  <c r="BG265"/>
  <c r="BF265"/>
  <c r="T265"/>
  <c r="R265"/>
  <c r="P265"/>
  <c r="BK265"/>
  <c r="J265"/>
  <c r="BE265"/>
  <c r="BI257"/>
  <c r="BH257"/>
  <c r="BG257"/>
  <c r="BF257"/>
  <c r="T257"/>
  <c r="R257"/>
  <c r="P257"/>
  <c r="BK257"/>
  <c r="J257"/>
  <c r="BE257"/>
  <c r="BI245"/>
  <c r="BH245"/>
  <c r="BG245"/>
  <c r="BF245"/>
  <c r="T245"/>
  <c r="R245"/>
  <c r="P245"/>
  <c r="BK245"/>
  <c r="J245"/>
  <c r="BE245"/>
  <c r="BI238"/>
  <c r="BH238"/>
  <c r="BG238"/>
  <c r="BF238"/>
  <c r="T238"/>
  <c r="R238"/>
  <c r="P238"/>
  <c r="BK238"/>
  <c r="J238"/>
  <c r="BE238"/>
  <c r="BI232"/>
  <c r="BH232"/>
  <c r="BG232"/>
  <c r="BF232"/>
  <c r="T232"/>
  <c r="R232"/>
  <c r="P232"/>
  <c r="BK232"/>
  <c r="J232"/>
  <c r="BE232"/>
  <c r="BI226"/>
  <c r="BH226"/>
  <c r="BG226"/>
  <c r="BF226"/>
  <c r="T226"/>
  <c r="T225"/>
  <c r="R226"/>
  <c r="R225"/>
  <c r="P226"/>
  <c r="P225"/>
  <c r="BK226"/>
  <c r="BK225"/>
  <c r="J225"/>
  <c r="J226"/>
  <c r="BE226"/>
  <c r="J99"/>
  <c r="BI223"/>
  <c r="BH223"/>
  <c r="BG223"/>
  <c r="BF223"/>
  <c r="T223"/>
  <c r="R223"/>
  <c r="P223"/>
  <c r="BK223"/>
  <c r="J223"/>
  <c r="BE223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1"/>
  <c r="BH211"/>
  <c r="BG211"/>
  <c r="BF211"/>
  <c r="T211"/>
  <c r="R211"/>
  <c r="P211"/>
  <c r="BK211"/>
  <c r="J211"/>
  <c r="BE211"/>
  <c r="BI203"/>
  <c r="BH203"/>
  <c r="BG203"/>
  <c r="BF203"/>
  <c r="T203"/>
  <c r="R203"/>
  <c r="P203"/>
  <c r="BK203"/>
  <c r="J203"/>
  <c r="BE203"/>
  <c r="BI196"/>
  <c r="BH196"/>
  <c r="BG196"/>
  <c r="BF196"/>
  <c r="T196"/>
  <c r="R196"/>
  <c r="P196"/>
  <c r="BK196"/>
  <c r="J196"/>
  <c r="BE196"/>
  <c r="BI189"/>
  <c r="BH189"/>
  <c r="BG189"/>
  <c r="BF189"/>
  <c r="T189"/>
  <c r="T188"/>
  <c r="R189"/>
  <c r="R188"/>
  <c r="P189"/>
  <c r="P188"/>
  <c r="BK189"/>
  <c r="BK188"/>
  <c r="J188"/>
  <c r="J189"/>
  <c r="BE189"/>
  <c r="J98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2"/>
  <c r="BH172"/>
  <c r="BG172"/>
  <c r="BF172"/>
  <c r="T172"/>
  <c r="R172"/>
  <c r="P172"/>
  <c r="BK172"/>
  <c r="J172"/>
  <c r="BE172"/>
  <c r="BI164"/>
  <c r="BH164"/>
  <c r="BG164"/>
  <c r="BF164"/>
  <c r="T164"/>
  <c r="R164"/>
  <c r="P164"/>
  <c r="BK164"/>
  <c r="J164"/>
  <c r="BE164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49"/>
  <c r="BH149"/>
  <c r="BG149"/>
  <c r="BF149"/>
  <c r="T149"/>
  <c r="T148"/>
  <c r="R149"/>
  <c r="R148"/>
  <c r="P149"/>
  <c r="P148"/>
  <c r="BK149"/>
  <c r="BK148"/>
  <c r="J148"/>
  <c r="J149"/>
  <c r="BE149"/>
  <c r="J97"/>
  <c r="BI140"/>
  <c r="F35"/>
  <c i="1" r="BD95"/>
  <c i="2" r="BH140"/>
  <c r="F34"/>
  <c i="1" r="BC95"/>
  <c i="2" r="BG140"/>
  <c r="F33"/>
  <c i="1" r="BB95"/>
  <c i="2" r="BF140"/>
  <c r="J32"/>
  <c i="1" r="AW95"/>
  <c i="2" r="F32"/>
  <c i="1" r="BA95"/>
  <c i="2" r="T140"/>
  <c r="T139"/>
  <c r="T138"/>
  <c r="T137"/>
  <c r="R140"/>
  <c r="R139"/>
  <c r="R138"/>
  <c r="R137"/>
  <c r="P140"/>
  <c r="P139"/>
  <c r="P138"/>
  <c r="P137"/>
  <c i="1" r="AU95"/>
  <c i="2" r="BK140"/>
  <c r="BK139"/>
  <c r="J139"/>
  <c r="BK138"/>
  <c r="J138"/>
  <c r="BK137"/>
  <c r="J137"/>
  <c r="J94"/>
  <c r="J28"/>
  <c i="1" r="AG95"/>
  <c i="2" r="J140"/>
  <c r="BE140"/>
  <c r="J31"/>
  <c i="1" r="AV95"/>
  <c i="2" r="F31"/>
  <c i="1" r="AZ95"/>
  <c i="2" r="J96"/>
  <c r="J95"/>
  <c r="J134"/>
  <c r="J133"/>
  <c r="F133"/>
  <c r="F131"/>
  <c r="E129"/>
  <c r="J90"/>
  <c r="J89"/>
  <c r="F89"/>
  <c r="F87"/>
  <c r="E85"/>
  <c r="J37"/>
  <c r="J16"/>
  <c r="E16"/>
  <c r="F134"/>
  <c r="F90"/>
  <c r="J15"/>
  <c r="J10"/>
  <c r="J131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<sst xmlns="http://schemas.openxmlformats.org/spreadsheetml/2006/main">
  <si>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</si>
  <si>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</si>
  <si>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</si>
  <si>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</si>
  <si>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</si>
  <si>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{20b4cead-c95d-4dd0-b8b9-0741b88b26f4}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</si>
  <si>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</si>
  <si>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</si>
  <si>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</si>
  <si>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</si>
  <si>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</si>
  <si>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</si>
  <si>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</si>
  <si>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</si>
  <si>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20191212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</si>
  <si>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</si>
  <si>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</si>
  <si>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Náchod, Zámecká 243, Bartoňova vila, obnova teras</t>
  </si>
  <si>
    <t>KSO:</t>
  </si>
  <si>
    <t>CC-CZ:</t>
  </si>
  <si>
    <t>Místo:</t>
  </si>
  <si>
    <t>Zámecká 243, 547 01 Náchod</t>
  </si>
  <si>
    <t>Datum:</t>
  </si>
  <si>
    <t>11. 12. 2019</t>
  </si>
  <si>
    <t>Zadavatel:</t>
  </si>
  <si>
    <t>IČ:</t>
  </si>
  <si>
    <t>00272868</t>
  </si>
  <si>
    <t>Město Náchod</t>
  </si>
  <si>
    <t>DIČ:</t>
  </si>
  <si>
    <t>CZ00272868</t>
  </si>
  <si>
    <t>Uchazeč:</t>
  </si>
  <si>
    <t>Vyplň údaj</t>
  </si>
  <si>
    <t>Projektant:</t>
  </si>
  <si>
    <t>48155586</t>
  </si>
  <si>
    <t>INRECO, s.r.o.</t>
  </si>
  <si>
    <t>CZ48155586</t>
  </si>
  <si>
    <t>True</t>
  </si>
  <si>
    <t>Zpracovatel:</t>
  </si>
  <si>
    <t>05985404</t>
  </si>
  <si>
    <t>BACing s.r.o.</t>
  </si>
  <si>
    <t>CZ05985404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</si>
  <si>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</si>
  <si>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</si>
  <si>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</si>
  <si>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</si>
  <si>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</si>
  <si>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</si>
  <si>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</si>
  <si>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</si>
  <si>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</si>
  <si>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</si>
  <si>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</si>
  <si>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</si>
  <si>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</si>
  <si>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</si>
  <si>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</si>
  <si>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</si>
  <si>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</si>
  <si>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</si>
  <si>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</si>
  <si>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</si>
  <si>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</si>
  <si>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</si>
  <si>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</si>
  <si>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</si>
  <si>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</si>
  <si>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</si>
  <si>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</si>
  <si>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</si>
  <si>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</si>
  <si>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</si>
  <si>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</si>
  <si>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</si>
  <si>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</si>
  <si>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</si>
  <si>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</si>
  <si>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</si>
  <si>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</si>
  <si>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</si>
  <si>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</si>
  <si>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</si>
  <si>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</si>
  <si>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</si>
  <si>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</si>
  <si>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</si>
  <si>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</si>
  <si>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</si>
  <si>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</si>
  <si>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</si>
  <si>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lešení</t>
  </si>
  <si>
    <t>m2</t>
  </si>
  <si>
    <t>221,9</t>
  </si>
  <si>
    <t>2</t>
  </si>
  <si>
    <t>lešení_prostor</t>
  </si>
  <si>
    <t>lešení prostorové</t>
  </si>
  <si>
    <t>254,78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</si>
  <si>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</si>
  <si>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</si>
  <si>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</si>
  <si>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</si>
  <si>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</si>
  <si>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</si>
  <si>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</si>
  <si>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</si>
  <si>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</si>
  <si>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</si>
  <si>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</si>
  <si>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</si>
  <si>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</si>
  <si>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</si>
  <si>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</si>
  <si>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</si>
  <si>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</si>
  <si>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</si>
  <si>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</si>
  <si>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</si>
  <si>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</si>
  <si>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</si>
  <si>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</si>
  <si>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</si>
  <si>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</si>
  <si>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</si>
  <si>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</si>
  <si>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</si>
  <si>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</si>
  <si>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</si>
  <si>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</si>
  <si>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</si>
  <si>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</si>
  <si>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</si>
  <si>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</si>
  <si>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</si>
  <si>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</si>
  <si>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</si>
  <si>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</si>
  <si>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</si>
  <si>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</si>
  <si>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</si>
  <si>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</si>
  <si>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</si>
  <si>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</si>
  <si>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</si>
  <si>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</si>
  <si>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</si>
  <si>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</si>
  <si>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181951102</t>
  </si>
  <si>
    <t>Úprava pláně v hornině tř. 1 až 4 se zhutněním</t>
  </si>
  <si>
    <t>CS ÚRS 2019 02</t>
  </si>
  <si>
    <t>4</t>
  </si>
  <si>
    <t>1280625108</t>
  </si>
  <si>
    <t>VV</t>
  </si>
  <si>
    <t>D.1.1.1 Technická zpráva</t>
  </si>
  <si>
    <t>5.7. Vodorovné konstrukce</t>
  </si>
  <si>
    <t>provizorní parkovací plocha</t>
  </si>
  <si>
    <t>D.1.1.2.02 Půdorys 2NP</t>
  </si>
  <si>
    <t>7,425*2,45</t>
  </si>
  <si>
    <t>3,265*0,335</t>
  </si>
  <si>
    <t>Součet</t>
  </si>
  <si>
    <t>3</t>
  </si>
  <si>
    <t>Svislé a kompletní konstrukce</t>
  </si>
  <si>
    <t>310236251</t>
  </si>
  <si>
    <t>Zazdívka otvorů pl do 0,09 m2 ve zdivu nadzákladovém cihlami pálenými tl do 450 mm</t>
  </si>
  <si>
    <t>kus</t>
  </si>
  <si>
    <t>-61502361</t>
  </si>
  <si>
    <t>5.6 Svislé konstrukce</t>
  </si>
  <si>
    <t>12+14</t>
  </si>
  <si>
    <t>310238211</t>
  </si>
  <si>
    <t>Zazdívka otvorů pl do 1 m2 ve zdivu nadzákladovém cihlami pálenými na MVC</t>
  </si>
  <si>
    <t>m3</t>
  </si>
  <si>
    <t>-1015938000</t>
  </si>
  <si>
    <t>11,5*0,15*0,15</t>
  </si>
  <si>
    <t>345244223</t>
  </si>
  <si>
    <t>Zídky atikové, parapetní, schodišťové a zábradelní tl 290 mm z cihel dl 290 mm</t>
  </si>
  <si>
    <t>387582747</t>
  </si>
  <si>
    <t>D.1.1.2.07 Pohledy JV a JZ</t>
  </si>
  <si>
    <t>(11,5+1,5)*1,5</t>
  </si>
  <si>
    <t>5</t>
  </si>
  <si>
    <t>345321616</t>
  </si>
  <si>
    <t>Zídky atikové, parapetní, schodišťové a zábradelní ze ŽB tř. C 30/37</t>
  </si>
  <si>
    <t>1933473553</t>
  </si>
  <si>
    <t>horní (přesazená) část nového zábradlí</t>
  </si>
  <si>
    <t>(11,5+1,5)*0,315*0,175</t>
  </si>
  <si>
    <t>6</t>
  </si>
  <si>
    <t>345351005</t>
  </si>
  <si>
    <t>Zřízení bednění plnostěnných zídek atikových, parapetních, zábradelních</t>
  </si>
  <si>
    <t>-1089771472</t>
  </si>
  <si>
    <t>horní (přesazená) čáast nového zábradlí</t>
  </si>
  <si>
    <t>(11,5+1,5)*(0,2+0,1)*2</t>
  </si>
  <si>
    <t>7</t>
  </si>
  <si>
    <t>345351006</t>
  </si>
  <si>
    <t>Odstranění bednění plnostěnných zídek atikových, parapetních, zábradelních</t>
  </si>
  <si>
    <t>-963972455</t>
  </si>
  <si>
    <t>8</t>
  </si>
  <si>
    <t>345361821</t>
  </si>
  <si>
    <t>Výztuž zídek atikových, parapetních, schodišťových a zábradelních betonářskou ocelí 10 505</t>
  </si>
  <si>
    <t>t</t>
  </si>
  <si>
    <t>930843228</t>
  </si>
  <si>
    <t>4xR12 + třímek R6 á 300 mm</t>
  </si>
  <si>
    <t>4*13*0,89*0,001*1,1</t>
  </si>
  <si>
    <t>4*1,05*13*0,22*0,001*1,1</t>
  </si>
  <si>
    <t>Vodorovné konstrukce</t>
  </si>
  <si>
    <t>9</t>
  </si>
  <si>
    <t>430321009R</t>
  </si>
  <si>
    <t>Podesta - teraco mazanina tl. 20 mm kamenicky opracovaná (pemrlovaný povrch, rýhovaný lem)</t>
  </si>
  <si>
    <t>-953333177</t>
  </si>
  <si>
    <t>D.1.1.2.05 Řez C</t>
  </si>
  <si>
    <t>1,205*2,02</t>
  </si>
  <si>
    <t>10</t>
  </si>
  <si>
    <t>430321616</t>
  </si>
  <si>
    <t>Schodišťová konstrukce a rampa ze ŽB tř. C 30/37</t>
  </si>
  <si>
    <t>-1690808790</t>
  </si>
  <si>
    <t>11,755*2,02*0,12</t>
  </si>
  <si>
    <t>11</t>
  </si>
  <si>
    <t>430362021</t>
  </si>
  <si>
    <t>Výztuž schodišťové konstrukce a rampy svařovanými sítěmi Kari</t>
  </si>
  <si>
    <t>-569926143</t>
  </si>
  <si>
    <t>Kari síť 6/150/150 - 3,03 kg/m2</t>
  </si>
  <si>
    <t>11,755*2,02*2*3,03*0,001*1,25</t>
  </si>
  <si>
    <t>12</t>
  </si>
  <si>
    <t>431351125</t>
  </si>
  <si>
    <t>Zřízení bednění podest schodišť a ramp křivočarých v do 4 m</t>
  </si>
  <si>
    <t>1044522909</t>
  </si>
  <si>
    <t>11,755*2,02</t>
  </si>
  <si>
    <t>13</t>
  </si>
  <si>
    <t>431351126</t>
  </si>
  <si>
    <t>Odstranění bednění podest schodišť a ramp křivočarých v do 4 m</t>
  </si>
  <si>
    <t>-1624906608</t>
  </si>
  <si>
    <t>14</t>
  </si>
  <si>
    <t>434121425</t>
  </si>
  <si>
    <t>Osazení ŽB schodišťových stupňů broušených nebo leštěných na desku</t>
  </si>
  <si>
    <t>m</t>
  </si>
  <si>
    <t>-627912696</t>
  </si>
  <si>
    <t>(14+12)*1,735</t>
  </si>
  <si>
    <t>M</t>
  </si>
  <si>
    <t>59373752R</t>
  </si>
  <si>
    <t>prefabrikovaný schodišťový ŽB stupeň z C30/37 včetně povrchové úpravy z teracové směsi (tercová mazanina tl. 20 mm kamenicky opracovaná)</t>
  </si>
  <si>
    <t>-1395337654</t>
  </si>
  <si>
    <t>45,11*1,05 'Přepočtené koeficientem množství</t>
  </si>
  <si>
    <t>Úpravy povrchů, podlahy a osazování výplní</t>
  </si>
  <si>
    <t>16</t>
  </si>
  <si>
    <t>611315422</t>
  </si>
  <si>
    <t>Oprava vnitřní vápenné štukové omítky stropů v rozsahu plochy do 30%</t>
  </si>
  <si>
    <t>1266443643</t>
  </si>
  <si>
    <t>5.10.2 Povrchové úpravy vnitřní</t>
  </si>
  <si>
    <t>D.1.1.2.01 Půdorys 1NP</t>
  </si>
  <si>
    <t>(2,65+2,55)*1,7</t>
  </si>
  <si>
    <t>17</t>
  </si>
  <si>
    <t>612315422</t>
  </si>
  <si>
    <t>Oprava vnitřní vápenné štukové omítky stěn v rozsahu plochy do 30%</t>
  </si>
  <si>
    <t>-59132209</t>
  </si>
  <si>
    <t>(1,65*2,05+5,85*2+2,5*2,9*2+2,1*2,9)-0,6*1,82-1,77*1,14</t>
  </si>
  <si>
    <t>18</t>
  </si>
  <si>
    <t>619325131R</t>
  </si>
  <si>
    <t xml:space="preserve">Vytažení  fabionů z izolačního stěrkového tmelu</t>
  </si>
  <si>
    <t>1345650622</t>
  </si>
  <si>
    <t>D.1.1.2.08 Detaily podlah</t>
  </si>
  <si>
    <t>Detail C2</t>
  </si>
  <si>
    <t>13*2</t>
  </si>
  <si>
    <t>19</t>
  </si>
  <si>
    <t>621335001R</t>
  </si>
  <si>
    <t>Teraco - čištění stěn (mytí tlakovou párou)</t>
  </si>
  <si>
    <t>1399116161</t>
  </si>
  <si>
    <t>5.11.1 Povrchové úpravy vnější</t>
  </si>
  <si>
    <t>Terasa 3NP - zábradlí</t>
  </si>
  <si>
    <t>Terasa 2NP - zábradlí</t>
  </si>
  <si>
    <t>Vstupní trakt 1NP - fasáda</t>
  </si>
  <si>
    <t>120</t>
  </si>
  <si>
    <t>Sloupy</t>
  </si>
  <si>
    <t>59,7</t>
  </si>
  <si>
    <t>20</t>
  </si>
  <si>
    <t>621335002R</t>
  </si>
  <si>
    <t>Teraco - čištění podhledů (mytí tlakovou párou)</t>
  </si>
  <si>
    <t>1919291535</t>
  </si>
  <si>
    <t>Terasa 2NP - podhled</t>
  </si>
  <si>
    <t>46,5</t>
  </si>
  <si>
    <t>Vstupní trakt 1NP - podhled</t>
  </si>
  <si>
    <t>45,8</t>
  </si>
  <si>
    <t>621335003R</t>
  </si>
  <si>
    <t>Odstranění exhalátové vrstvy stěn (opakované mytí tlakovou párou se zábaly i chemickým naměkčením krust a výkvětů popřípadě pískování či jehlování)</t>
  </si>
  <si>
    <t>1745123678</t>
  </si>
  <si>
    <t>22</t>
  </si>
  <si>
    <t>621335004R</t>
  </si>
  <si>
    <t>Odstranění exhalátové vrstvy podhledů a sloupů (opakované mytí tlakovou párou se zábaly i chemickým naměkčením krust a výkvětů popřípadě pískování či jehlování)</t>
  </si>
  <si>
    <t>1148917744</t>
  </si>
  <si>
    <t>23</t>
  </si>
  <si>
    <t>621335005R</t>
  </si>
  <si>
    <t>Odstranění destruovaných míst a nevhodných výspravek (vyřezání, vybourání) - nové teraco (kapsy)</t>
  </si>
  <si>
    <t>-1902240665</t>
  </si>
  <si>
    <t>44*2</t>
  </si>
  <si>
    <t>36*2</t>
  </si>
  <si>
    <t>24</t>
  </si>
  <si>
    <t>621335006R</t>
  </si>
  <si>
    <t>Příprava podkladu pod novou teracovou omítku - srovnání povrchu, penetrace, špryc</t>
  </si>
  <si>
    <t>-192046123</t>
  </si>
  <si>
    <t>25</t>
  </si>
  <si>
    <t>621335007R</t>
  </si>
  <si>
    <t xml:space="preserve">Teraco (nanesení směsi) - teracová směs strukturou i barevností co nejvíce podobná originálu </t>
  </si>
  <si>
    <t>-1597855905</t>
  </si>
  <si>
    <t>26</t>
  </si>
  <si>
    <t>621335008R</t>
  </si>
  <si>
    <t>Opracování povrchu (pemrlování, lemy)</t>
  </si>
  <si>
    <t>-1112103576</t>
  </si>
  <si>
    <t>27</t>
  </si>
  <si>
    <t>621335009R</t>
  </si>
  <si>
    <t>Teraco - sjednocení fasády (patinace návazností a správek)</t>
  </si>
  <si>
    <t>-2006457303</t>
  </si>
  <si>
    <t>44</t>
  </si>
  <si>
    <t>28</t>
  </si>
  <si>
    <t>621335010R</t>
  </si>
  <si>
    <t>Fixace původní teraco podhledu injektováním</t>
  </si>
  <si>
    <t>1352320130</t>
  </si>
  <si>
    <t>21,1</t>
  </si>
  <si>
    <t>29</t>
  </si>
  <si>
    <t>621335011R</t>
  </si>
  <si>
    <t>Repase svislé čáasti teraco fasády (injektování a drobné vysprávky)</t>
  </si>
  <si>
    <t>471370019</t>
  </si>
  <si>
    <t>30</t>
  </si>
  <si>
    <t>621335015R</t>
  </si>
  <si>
    <t>Odstranění destruovaných míst a nevhodných výspravek (vyřezání, vybrouání) - nové teraco - bourání</t>
  </si>
  <si>
    <t>757665253</t>
  </si>
  <si>
    <t>Vstupní trakt 1NP - podhled + fasáda</t>
  </si>
  <si>
    <t>8,46</t>
  </si>
  <si>
    <t>31</t>
  </si>
  <si>
    <t>621335016R</t>
  </si>
  <si>
    <t>1957130412</t>
  </si>
  <si>
    <t>schodiště</t>
  </si>
  <si>
    <t>(11,5+1,5)*1,5*2</t>
  </si>
  <si>
    <t>(11,5+1,5)*(0,315+0,175*2)</t>
  </si>
  <si>
    <t>32</t>
  </si>
  <si>
    <t>621335017R</t>
  </si>
  <si>
    <t>-727236651</t>
  </si>
  <si>
    <t>33</t>
  </si>
  <si>
    <t>621335018R</t>
  </si>
  <si>
    <t>-506184976</t>
  </si>
  <si>
    <t>34</t>
  </si>
  <si>
    <t>621335019R</t>
  </si>
  <si>
    <t>-1050507472</t>
  </si>
  <si>
    <t>35</t>
  </si>
  <si>
    <t>621335020R</t>
  </si>
  <si>
    <t>Tmelení drobných destrukcí</t>
  </si>
  <si>
    <t>-96517724</t>
  </si>
  <si>
    <t>Mezisoučet</t>
  </si>
  <si>
    <t>36</t>
  </si>
  <si>
    <t>621335021R</t>
  </si>
  <si>
    <t>Hydrofobizace - plošné uzavření povrchu proti srážkové vodě</t>
  </si>
  <si>
    <t>-1221355371</t>
  </si>
  <si>
    <t>37</t>
  </si>
  <si>
    <t>621335022R</t>
  </si>
  <si>
    <t>Lokální barevné sjednocení - patinace, barevná retuš</t>
  </si>
  <si>
    <t>-446474813</t>
  </si>
  <si>
    <t>38</t>
  </si>
  <si>
    <t>622131111</t>
  </si>
  <si>
    <t>Polymercementový spojovací můstek vnějších stěn nanášený ručně</t>
  </si>
  <si>
    <t>644329131</t>
  </si>
  <si>
    <t>5.10.1 Povrchové úpravy vnější</t>
  </si>
  <si>
    <t>D.1.1.2.03 Půdorys 3NP</t>
  </si>
  <si>
    <t>(16,75+2,835)*0,1</t>
  </si>
  <si>
    <t>(24+4,2+9,108+7,65+2,099)*0,15</t>
  </si>
  <si>
    <t>39</t>
  </si>
  <si>
    <t>622131121</t>
  </si>
  <si>
    <t>Penetrační disperzní nátěr vnějších stěn nanášený ručně</t>
  </si>
  <si>
    <t>-1849383946</t>
  </si>
  <si>
    <t>40</t>
  </si>
  <si>
    <t>622131129R</t>
  </si>
  <si>
    <t>Lokální zpevnění konsolidantem vnějších stěn nanášený ručně</t>
  </si>
  <si>
    <t>1309107602</t>
  </si>
  <si>
    <t xml:space="preserve">předpoklad 50% </t>
  </si>
  <si>
    <t>(16,75+2,835)*0,1*0,5</t>
  </si>
  <si>
    <t>(24+4,2+9,108+7,65+2,099)*0,15*0,5</t>
  </si>
  <si>
    <t>41</t>
  </si>
  <si>
    <t>622142001</t>
  </si>
  <si>
    <t>Potažení vnějších stěn sklovláknitým pletivem vtlačeným do tenkovrstvé hmoty</t>
  </si>
  <si>
    <t>-2104843777</t>
  </si>
  <si>
    <t>42</t>
  </si>
  <si>
    <t>622525102R</t>
  </si>
  <si>
    <t>Tenkovrstvá silikonová zrnitá omítka tl. 2,0 mm včetně penetrace vnějšího soklu</t>
  </si>
  <si>
    <t>bm</t>
  </si>
  <si>
    <t>870470235</t>
  </si>
  <si>
    <t>(16,75+2,835)</t>
  </si>
  <si>
    <t>(24+4,2+9,108+7,65+2,099)</t>
  </si>
  <si>
    <t>43</t>
  </si>
  <si>
    <t>629995101</t>
  </si>
  <si>
    <t>Očištění vnějších ploch tlakovou vodou</t>
  </si>
  <si>
    <t>-4908341</t>
  </si>
  <si>
    <t>629995201R</t>
  </si>
  <si>
    <t>Přebroušení jádrové omítky</t>
  </si>
  <si>
    <t>-1655163038</t>
  </si>
  <si>
    <t>45</t>
  </si>
  <si>
    <t>629995223</t>
  </si>
  <si>
    <t>Příplatek k cenám očištění vnějších ploch otryskáním za práci ve stísněném nebo uzavřeném prostoru</t>
  </si>
  <si>
    <t>-317368654</t>
  </si>
  <si>
    <t>46</t>
  </si>
  <si>
    <t>631311215</t>
  </si>
  <si>
    <t>Mazanina tl do 80 mm z betonu prostého se zvýšenými nároky na prostředí tř. C 30/37</t>
  </si>
  <si>
    <t>332263462</t>
  </si>
  <si>
    <t>1,205*2,02*0,08</t>
  </si>
  <si>
    <t>47</t>
  </si>
  <si>
    <t>631311225</t>
  </si>
  <si>
    <t>Mazanina tl do 120 mm z betonu prostého se zvýšenými nároky na prostředí tř. C 30/37</t>
  </si>
  <si>
    <t>394186864</t>
  </si>
  <si>
    <t>7,425*2,45*0,12</t>
  </si>
  <si>
    <t>3,265*0,335*0,12</t>
  </si>
  <si>
    <t>48</t>
  </si>
  <si>
    <t>631311225R</t>
  </si>
  <si>
    <t>Teracová mazanina tl 30 mm kamenicky opracovaná dle projektové dokumentace</t>
  </si>
  <si>
    <t>1146416628</t>
  </si>
  <si>
    <t>49</t>
  </si>
  <si>
    <t>631319011</t>
  </si>
  <si>
    <t>Příplatek k mazanině tl do 80 mm za přehlazení povrchu</t>
  </si>
  <si>
    <t>-1042828959</t>
  </si>
  <si>
    <t>50</t>
  </si>
  <si>
    <t>631319012</t>
  </si>
  <si>
    <t>Příplatek k mazanině tl do 120 mm za přehlazení povrchu</t>
  </si>
  <si>
    <t>1041535492</t>
  </si>
  <si>
    <t>51</t>
  </si>
  <si>
    <t>631319173</t>
  </si>
  <si>
    <t>Příplatek k mazanině tl do 120 mm za stržení povrchu spodní vrstvy před vložením výztuže</t>
  </si>
  <si>
    <t>1158749885</t>
  </si>
  <si>
    <t>52</t>
  </si>
  <si>
    <t>631319183</t>
  </si>
  <si>
    <t>Příplatek k mazanině tl do 120 mm za sklon do 35°</t>
  </si>
  <si>
    <t>621973015</t>
  </si>
  <si>
    <t>53</t>
  </si>
  <si>
    <t>631319195</t>
  </si>
  <si>
    <t>Příplatek k mazanině tl do 80 mm za plochu do 5 m2</t>
  </si>
  <si>
    <t>496944863</t>
  </si>
  <si>
    <t>54</t>
  </si>
  <si>
    <t>631362021</t>
  </si>
  <si>
    <t>Výztuž mazanin svařovanými sítěmi Kari</t>
  </si>
  <si>
    <t>565862554</t>
  </si>
  <si>
    <t>7,425*2,45*3,03*2*0,001*1,25</t>
  </si>
  <si>
    <t>3,265*0,335*3,03*2*0,001*1,25</t>
  </si>
  <si>
    <t>55</t>
  </si>
  <si>
    <t>634112117</t>
  </si>
  <si>
    <t>Obvodová dilatace podlahovým páskem z pěnového PE mezi stěnou a mazaninou nebo potěrem v 200 mm</t>
  </si>
  <si>
    <t>933277496</t>
  </si>
  <si>
    <t>Ostatní konstrukce a práce, bourání</t>
  </si>
  <si>
    <t>56</t>
  </si>
  <si>
    <t>941111111</t>
  </si>
  <si>
    <t>Montáž lešení řadového trubkového lehkého s podlahami zatížení do 200 kg/m2 š do 0,9 m v do 10 m</t>
  </si>
  <si>
    <t>-239371572</t>
  </si>
  <si>
    <t>5.2. Lešení</t>
  </si>
  <si>
    <t>D.1.1.2.07 Pohledy JV a JZ návrh</t>
  </si>
  <si>
    <t>13*3,5</t>
  </si>
  <si>
    <t>18*9,8</t>
  </si>
  <si>
    <t>57</t>
  </si>
  <si>
    <t>941111211</t>
  </si>
  <si>
    <t>Příplatek k lešení řadovému trubkovému lehkému s podlahami š 0,9 m v 10 m za první a ZKD den použití</t>
  </si>
  <si>
    <t>-95884907</t>
  </si>
  <si>
    <t>2 měsíce</t>
  </si>
  <si>
    <t>13*3,5*60</t>
  </si>
  <si>
    <t>3 měsíce</t>
  </si>
  <si>
    <t>18*9,8*90</t>
  </si>
  <si>
    <t>58</t>
  </si>
  <si>
    <t>941111811</t>
  </si>
  <si>
    <t>Demontáž lešení řadového trubkového lehkého s podlahami zatížení do 200 kg/m2 š do 0,9 m v do 10 m</t>
  </si>
  <si>
    <t>412363752</t>
  </si>
  <si>
    <t>59</t>
  </si>
  <si>
    <t>943211111</t>
  </si>
  <si>
    <t>Montáž lešení prostorového rámového lehkého s podlahami zatížení do 200 kg/m2 v do 10 m</t>
  </si>
  <si>
    <t>-208602033</t>
  </si>
  <si>
    <t>62,8*2,2</t>
  </si>
  <si>
    <t>34,3*3,4</t>
  </si>
  <si>
    <t>60</t>
  </si>
  <si>
    <t>943211211</t>
  </si>
  <si>
    <t>Příplatek k lešení prostorovému rámovému lehkému s podlahami v do 10 m za první a ZKD den použití</t>
  </si>
  <si>
    <t>1399019904</t>
  </si>
  <si>
    <t>lešení_prostor*60</t>
  </si>
  <si>
    <t>61</t>
  </si>
  <si>
    <t>943211811</t>
  </si>
  <si>
    <t>Demontáž lešení prostorového rámového lehkého s podlahami zatížení do 200 kg/m2 v do 10 m</t>
  </si>
  <si>
    <t>420460117</t>
  </si>
  <si>
    <t>62</t>
  </si>
  <si>
    <t>944511111</t>
  </si>
  <si>
    <t>Montáž ochranné sítě z textilie z umělých vláken</t>
  </si>
  <si>
    <t>1143281504</t>
  </si>
  <si>
    <t>63</t>
  </si>
  <si>
    <t>944511211</t>
  </si>
  <si>
    <t>Příplatek k ochranné síti za první a ZKD den použití</t>
  </si>
  <si>
    <t>1042757747</t>
  </si>
  <si>
    <t>64</t>
  </si>
  <si>
    <t>944511811</t>
  </si>
  <si>
    <t>Demontáž ochranné sítě z textilie z umělých vláken</t>
  </si>
  <si>
    <t>528253142</t>
  </si>
  <si>
    <t>65</t>
  </si>
  <si>
    <t>944711112</t>
  </si>
  <si>
    <t>Montáž záchytné stříšky š do 2 m</t>
  </si>
  <si>
    <t>1597734136</t>
  </si>
  <si>
    <t>66</t>
  </si>
  <si>
    <t>944711212</t>
  </si>
  <si>
    <t>Příplatek k záchytné stříšce š do 2 m za první a ZKD den použití</t>
  </si>
  <si>
    <t>-864082507</t>
  </si>
  <si>
    <t>67</t>
  </si>
  <si>
    <t>944711812</t>
  </si>
  <si>
    <t>Demontáž záchytné stříšky š do 2 m</t>
  </si>
  <si>
    <t>-675349834</t>
  </si>
  <si>
    <t>68</t>
  </si>
  <si>
    <t>949101111</t>
  </si>
  <si>
    <t>Lešení pomocné pro objekty pozemních staveb s lešeňovou podlahou v do 1,9 m zatížení do 150 kg/m2</t>
  </si>
  <si>
    <t>1843722423</t>
  </si>
  <si>
    <t>69</t>
  </si>
  <si>
    <t>952901110R</t>
  </si>
  <si>
    <t>Vyklizení prostor</t>
  </si>
  <si>
    <t>1022636264</t>
  </si>
  <si>
    <t>5.1. Přípravné práce</t>
  </si>
  <si>
    <t>10,5</t>
  </si>
  <si>
    <t>70</t>
  </si>
  <si>
    <t>953735114R</t>
  </si>
  <si>
    <t>Demontáž, revize a zpětná montáž nuceného odvětrání spodní části prostoru pod schodištěm</t>
  </si>
  <si>
    <t>50434950</t>
  </si>
  <si>
    <t>5.11.4. Ostatní práce</t>
  </si>
  <si>
    <t>P2</t>
  </si>
  <si>
    <t>3,5</t>
  </si>
  <si>
    <t>71</t>
  </si>
  <si>
    <t>962032231</t>
  </si>
  <si>
    <t>Bourání zdiva z cihel pálených nebo vápenopískových na MV nebo MVC přes 1 m3</t>
  </si>
  <si>
    <t>724200809</t>
  </si>
  <si>
    <t>5.3. Bourací práce</t>
  </si>
  <si>
    <t>Boční schodiště na jižním průčelí</t>
  </si>
  <si>
    <t>(11,5+1,5)*0,4*0,6</t>
  </si>
  <si>
    <t>72</t>
  </si>
  <si>
    <t>963014949</t>
  </si>
  <si>
    <t>Bourání prefabrikovaných ŽB schodnic</t>
  </si>
  <si>
    <t>-1708046572</t>
  </si>
  <si>
    <t>(15+13)*1,65</t>
  </si>
  <si>
    <t>73</t>
  </si>
  <si>
    <t>965042241</t>
  </si>
  <si>
    <t>Bourání podkladů pod dlažby nebo mazanin betonových nebo z litého asfaltu tl přes 100 mm pl pře 4 m2</t>
  </si>
  <si>
    <t>1213262638</t>
  </si>
  <si>
    <t>D.1.1.2.02 Půdorys 2. NP</t>
  </si>
  <si>
    <t>"půlkruhová terasa" 68,5*0,1</t>
  </si>
  <si>
    <t>"obdélníková terasa" 33*0,05</t>
  </si>
  <si>
    <t>D.1.1.2.03 Půdorys 3.NP</t>
  </si>
  <si>
    <t>"obdélníková terasa" 47,5*0,09</t>
  </si>
  <si>
    <t>74</t>
  </si>
  <si>
    <t>965043341</t>
  </si>
  <si>
    <t>Bourání podkladů pod dlažby betonových s potěrem nebo teracem tl do 100 mm pl přes 4 m2</t>
  </si>
  <si>
    <t>-1574037618</t>
  </si>
  <si>
    <t>"schodiště" ((13+15)*(0,35+0,145)+2,9)*0,015</t>
  </si>
  <si>
    <t>75</t>
  </si>
  <si>
    <t>965043441</t>
  </si>
  <si>
    <t>Bourání podkladů pod dlažby betonových s potěrem nebo teracem tl do 150 mm pl přes 4 m2</t>
  </si>
  <si>
    <t>-145557769</t>
  </si>
  <si>
    <t>76</t>
  </si>
  <si>
    <t>965046111R</t>
  </si>
  <si>
    <t>Očištění konstrukční železobetonové desky (otryskáním nebo opracováním a očištěním ručními nástroji)</t>
  </si>
  <si>
    <t>-428724326</t>
  </si>
  <si>
    <t>5.9 Podlaha</t>
  </si>
  <si>
    <t>"půlkruhová terasa" 68,5</t>
  </si>
  <si>
    <t>"obdélníková terasa" 33</t>
  </si>
  <si>
    <t>"obdélníková terasa" 47,5</t>
  </si>
  <si>
    <t>77</t>
  </si>
  <si>
    <t>965049111</t>
  </si>
  <si>
    <t>Příplatek k bourání betonových mazanin za bourání mazanin se svařovanou sítí tl do 100 mm</t>
  </si>
  <si>
    <t>240272231</t>
  </si>
  <si>
    <t>78</t>
  </si>
  <si>
    <t>965049112</t>
  </si>
  <si>
    <t>Příplatek k bourání betonových mazanin za bourání mazanin se svařovanou sítí tl přes 100 mm</t>
  </si>
  <si>
    <t>-1512636190</t>
  </si>
  <si>
    <t>79</t>
  </si>
  <si>
    <t>965081611</t>
  </si>
  <si>
    <t>Odsekání soklíků rovných</t>
  </si>
  <si>
    <t>-314625420</t>
  </si>
  <si>
    <t>80</t>
  </si>
  <si>
    <t>974031167</t>
  </si>
  <si>
    <t>Vysekání rýh ve zdivu cihelném hl do 150 mm š do 300 mm</t>
  </si>
  <si>
    <t>-2077229680</t>
  </si>
  <si>
    <t>11,5</t>
  </si>
  <si>
    <t>81</t>
  </si>
  <si>
    <t>976845001R</t>
  </si>
  <si>
    <t>Provizorní ochrana konstrukcí proti zatečení</t>
  </si>
  <si>
    <t>1834733567</t>
  </si>
  <si>
    <t>82</t>
  </si>
  <si>
    <t>977131110R</t>
  </si>
  <si>
    <t>Dodávka a montáž nerezového trnu profil 20x8 mm, délka 130 mm, vsazený do vrtu, výplň rychletuhnoucí tmel</t>
  </si>
  <si>
    <t>-646040219</t>
  </si>
  <si>
    <t>28*2</t>
  </si>
  <si>
    <t>997</t>
  </si>
  <si>
    <t>Přesun sutě</t>
  </si>
  <si>
    <t>83</t>
  </si>
  <si>
    <t>997013157</t>
  </si>
  <si>
    <t>Vnitrostaveništní doprava suti a vybouraných hmot pro budovy v do 24 m s omezením mechanizace</t>
  </si>
  <si>
    <t>-47330735</t>
  </si>
  <si>
    <t>84</t>
  </si>
  <si>
    <t>997013511</t>
  </si>
  <si>
    <t>Odvoz suti a vybouraných hmot z meziskládky na skládku do 1 km s naložením a se složením</t>
  </si>
  <si>
    <t>180393209</t>
  </si>
  <si>
    <t>85</t>
  </si>
  <si>
    <t>997013509</t>
  </si>
  <si>
    <t>Příplatek k odvozu suti a vybouraných hmot na skládku ZKD 1 km přes 1 km</t>
  </si>
  <si>
    <t>1737520967</t>
  </si>
  <si>
    <t>53,599*17 'Přepočtené koeficientem množství</t>
  </si>
  <si>
    <t>86</t>
  </si>
  <si>
    <t>997013802</t>
  </si>
  <si>
    <t>Poplatek za uložení na skládce (skládkovné) stavebního odpadu železobetonového kód odpadu 170 101</t>
  </si>
  <si>
    <t>-937298632</t>
  </si>
  <si>
    <t>87</t>
  </si>
  <si>
    <t>997013807</t>
  </si>
  <si>
    <t>Poplatek za uložení na skládce (skládkovné) stavebního odpadu keramického kód odpadu 170 103</t>
  </si>
  <si>
    <t>214473070</t>
  </si>
  <si>
    <t>88</t>
  </si>
  <si>
    <t>997013814</t>
  </si>
  <si>
    <t>Poplatek za uložení na skládce (skládkovné) stavebního odpadu izolací kód odpadu 170 604</t>
  </si>
  <si>
    <t>467925096</t>
  </si>
  <si>
    <t>89</t>
  </si>
  <si>
    <t>997013831</t>
  </si>
  <si>
    <t>Poplatek za uložení na skládce (skládkovné) stavebního odpadu směsného kód odpadu 170 904</t>
  </si>
  <si>
    <t>-1338664837</t>
  </si>
  <si>
    <t>998</t>
  </si>
  <si>
    <t>Přesun hmot</t>
  </si>
  <si>
    <t>90</t>
  </si>
  <si>
    <t>998017003</t>
  </si>
  <si>
    <t>Přesun hmot s omezením mechanizace pro budovy v do 24 m</t>
  </si>
  <si>
    <t>729832129</t>
  </si>
  <si>
    <t>PSV</t>
  </si>
  <si>
    <t>Práce a dodávky PSV</t>
  </si>
  <si>
    <t>711</t>
  </si>
  <si>
    <t>Izolace proti vodě, vlhkosti a plynům</t>
  </si>
  <si>
    <t>91</t>
  </si>
  <si>
    <t>711111001</t>
  </si>
  <si>
    <t>Provedení izolace proti zemní vlhkosti vodorovné za studena nátěrem penetračním</t>
  </si>
  <si>
    <t>653289834</t>
  </si>
  <si>
    <t>92</t>
  </si>
  <si>
    <t>24551000</t>
  </si>
  <si>
    <t>nátěr penetrační mineralizační hloubkový</t>
  </si>
  <si>
    <t>kg</t>
  </si>
  <si>
    <t>-1321882235</t>
  </si>
  <si>
    <t>172,745*0,3 'Přepočtené koeficientem množství</t>
  </si>
  <si>
    <t>93</t>
  </si>
  <si>
    <t>711112001</t>
  </si>
  <si>
    <t>Provedení izolace proti zemní vlhkosti svislé za studena nátěrem penetračním</t>
  </si>
  <si>
    <t>-492920942</t>
  </si>
  <si>
    <t>11,5*(0,3+0,3)</t>
  </si>
  <si>
    <t>94</t>
  </si>
  <si>
    <t>-406341487</t>
  </si>
  <si>
    <t>6,9*0,35 'Přepočtené koeficientem množství</t>
  </si>
  <si>
    <t>95</t>
  </si>
  <si>
    <t>711131101</t>
  </si>
  <si>
    <t>Provedení izolace proti zemní vlhkosti pásy na sucho vodorovné AIP nebo tkaninou</t>
  </si>
  <si>
    <t>-152861476</t>
  </si>
  <si>
    <t>96</t>
  </si>
  <si>
    <t>58581201R</t>
  </si>
  <si>
    <t>vysoce zatížitelný, trojvrstvý ochranný pás se separační a drenážní funkcí tl. 9 mm pevnost min. 350 kN/m2</t>
  </si>
  <si>
    <t>-1736416985</t>
  </si>
  <si>
    <t>92,245*1,1 'Přepočtené koeficientem množství</t>
  </si>
  <si>
    <t>97</t>
  </si>
  <si>
    <t>711131811</t>
  </si>
  <si>
    <t>Odstranění izolace proti zemní vlhkosti vodorovné</t>
  </si>
  <si>
    <t>-632497331</t>
  </si>
  <si>
    <t>"půlkruhová terasa" 68,5*3</t>
  </si>
  <si>
    <t>"obdélníková terasa" 33*2</t>
  </si>
  <si>
    <t>"schodiště" (13+15)*(0,35+0,145)+2,9</t>
  </si>
  <si>
    <t>"obdélníková terasa" 47,5*2</t>
  </si>
  <si>
    <t>D1.1.2.05 Řez C</t>
  </si>
  <si>
    <t>(2,55+0,65)*1,65</t>
  </si>
  <si>
    <t>98</t>
  </si>
  <si>
    <t>711191001</t>
  </si>
  <si>
    <t>Provedení adhezního můstku na vodorovné ploše</t>
  </si>
  <si>
    <t>2073728892</t>
  </si>
  <si>
    <t>99</t>
  </si>
  <si>
    <t>58581220R</t>
  </si>
  <si>
    <t>můstek adhezní z jednovrstvé izolační stěrky v tl. 1 mm</t>
  </si>
  <si>
    <t>-1199790207</t>
  </si>
  <si>
    <t>172,745*2 'Přepočtené koeficientem množství</t>
  </si>
  <si>
    <t>100</t>
  </si>
  <si>
    <t>711191011</t>
  </si>
  <si>
    <t>Provedení adhezního můstku na svislé ploše</t>
  </si>
  <si>
    <t>-1696243053</t>
  </si>
  <si>
    <t>101</t>
  </si>
  <si>
    <t>-470557807</t>
  </si>
  <si>
    <t>6,9*2 'Přepočtené koeficientem množství</t>
  </si>
  <si>
    <t>102</t>
  </si>
  <si>
    <t>711191201</t>
  </si>
  <si>
    <t>Provedení izolace proti zemní vlhkosti hydroizolační stěrkou vodorovné na betonu, 2 vrstvy</t>
  </si>
  <si>
    <t>-771860066</t>
  </si>
  <si>
    <t>103</t>
  </si>
  <si>
    <t>58581000R</t>
  </si>
  <si>
    <t>flexibilní polymerní hydroizolační silnovstvý nátěr min. tl. 3 mm</t>
  </si>
  <si>
    <t>1388533069</t>
  </si>
  <si>
    <t>172,745*3,6 'Přepočtené koeficientem množství</t>
  </si>
  <si>
    <t>104</t>
  </si>
  <si>
    <t>2147437877</t>
  </si>
  <si>
    <t>105</t>
  </si>
  <si>
    <t>58581001R</t>
  </si>
  <si>
    <t>izolační stěrkový tmel pro vyrovnání a vytvoření fabionu max tl. 30 mm</t>
  </si>
  <si>
    <t>-1844826295</t>
  </si>
  <si>
    <t>92,245*6 'Přepočtené koeficientem množství</t>
  </si>
  <si>
    <t>106</t>
  </si>
  <si>
    <t>711192202</t>
  </si>
  <si>
    <t>Provedení izolace proti zemní vlhkosti hydroizolační stěrkou svislé na zdivu, 2 vrstvy</t>
  </si>
  <si>
    <t>-1673871930</t>
  </si>
  <si>
    <t>107</t>
  </si>
  <si>
    <t>-757440840</t>
  </si>
  <si>
    <t>6,9*4 'Přepočtené koeficientem množství</t>
  </si>
  <si>
    <t>108</t>
  </si>
  <si>
    <t>711199101</t>
  </si>
  <si>
    <t>Provedení těsnícího pásu do spoje dilatační nebo styčné spáry podlaha - stěna</t>
  </si>
  <si>
    <t>-1635650056</t>
  </si>
  <si>
    <t>109</t>
  </si>
  <si>
    <t>28355022</t>
  </si>
  <si>
    <t>páska pružná těsnící hydroizolační š do 125mm</t>
  </si>
  <si>
    <t>-755492522</t>
  </si>
  <si>
    <t>85*1,05 'Přepočtené koeficientem množství</t>
  </si>
  <si>
    <t>110</t>
  </si>
  <si>
    <t>998711203</t>
  </si>
  <si>
    <t>Přesun hmot procentní pro izolace proti vodě, vlhkosti a plynům v objektech v do 60 m</t>
  </si>
  <si>
    <t>%</t>
  </si>
  <si>
    <t>751926756</t>
  </si>
  <si>
    <t>111</t>
  </si>
  <si>
    <t>998711292</t>
  </si>
  <si>
    <t>Příplatek k přesunu hmot procentní 711 za zvětšený přesun do 100 m</t>
  </si>
  <si>
    <t>-614507114</t>
  </si>
  <si>
    <t>713</t>
  </si>
  <si>
    <t>Izolace tepelné</t>
  </si>
  <si>
    <t>112</t>
  </si>
  <si>
    <t>713110811</t>
  </si>
  <si>
    <t>Odstranění tepelné izolace stropů volně kladené z vláknitých materiálů suchých tl do 100 mm</t>
  </si>
  <si>
    <t>177442616</t>
  </si>
  <si>
    <t>113</t>
  </si>
  <si>
    <t>713111111</t>
  </si>
  <si>
    <t>Montáž izolace tepelné vrchem stropů volně kladenými rohožemi, pásy, dílci, deskami</t>
  </si>
  <si>
    <t>-602683450</t>
  </si>
  <si>
    <t>C3</t>
  </si>
  <si>
    <t>(2,55+0,65)*1,65*2</t>
  </si>
  <si>
    <t>114</t>
  </si>
  <si>
    <t>28376356</t>
  </si>
  <si>
    <t>deska perimetrická spodních staveb, podlah a plochých střech 200kPa λ=0,034 tl 80mm</t>
  </si>
  <si>
    <t>419270346</t>
  </si>
  <si>
    <t>10,56*1,05 'Přepočtené koeficientem množství</t>
  </si>
  <si>
    <t>115</t>
  </si>
  <si>
    <t>713120821</t>
  </si>
  <si>
    <t>Odstranění tepelné izolace podlah volně kladené z polystyrenu suchého tl do 100 mm</t>
  </si>
  <si>
    <t>1922454539</t>
  </si>
  <si>
    <t>116</t>
  </si>
  <si>
    <t>713121111</t>
  </si>
  <si>
    <t>Montáž izolace tepelné podlah volně kladenými rohožemi, pásy, dílci, deskami 1 vrstva</t>
  </si>
  <si>
    <t>655747249</t>
  </si>
  <si>
    <t>117</t>
  </si>
  <si>
    <t>28376372</t>
  </si>
  <si>
    <t>deska z polystyrénu XPS, hrana rovná, polo či pero drážka a hladký povrch λ=0,034 tl 100mm</t>
  </si>
  <si>
    <t>658777820</t>
  </si>
  <si>
    <t>68,5*1,05 'Přepočtené koeficientem množství</t>
  </si>
  <si>
    <t>118</t>
  </si>
  <si>
    <t>713290984R</t>
  </si>
  <si>
    <t>Vodou ředitelný ochranný nátěr odolný protu UV záření</t>
  </si>
  <si>
    <t>510821367</t>
  </si>
  <si>
    <t>5.9. Podlaha</t>
  </si>
  <si>
    <t>119</t>
  </si>
  <si>
    <t>998713203</t>
  </si>
  <si>
    <t>Přesun hmot procentní pro izolace tepelné v objektech v do 24 m</t>
  </si>
  <si>
    <t>-2043535126</t>
  </si>
  <si>
    <t>998713292</t>
  </si>
  <si>
    <t>Příplatek k přesunu hmot procentní 713 za zvětšený přesun do 100 m</t>
  </si>
  <si>
    <t>-492280574</t>
  </si>
  <si>
    <t>721</t>
  </si>
  <si>
    <t>Zdravotechnika - vnitřní kanalizace</t>
  </si>
  <si>
    <t>121</t>
  </si>
  <si>
    <t>721210824R</t>
  </si>
  <si>
    <t>Demontáž stávající podlahové vpusti včetně úpravy potrubí</t>
  </si>
  <si>
    <t>-1660897371</t>
  </si>
  <si>
    <t>122</t>
  </si>
  <si>
    <t>721211621R</t>
  </si>
  <si>
    <t>Vpusť se svislým odtokem a izolační přírubou, ochranným košem z nerezové oceli</t>
  </si>
  <si>
    <t>1655283161</t>
  </si>
  <si>
    <t>123</t>
  </si>
  <si>
    <t>998721203</t>
  </si>
  <si>
    <t>Přesun hmot procentní pro vnitřní kanalizace v objektech v do 24 m</t>
  </si>
  <si>
    <t>130236259</t>
  </si>
  <si>
    <t>124</t>
  </si>
  <si>
    <t>998721292</t>
  </si>
  <si>
    <t>Příplatek k přesunu hmot procentní 721 za zvětšený přesun do 100 m</t>
  </si>
  <si>
    <t>-413027971</t>
  </si>
  <si>
    <t>741</t>
  </si>
  <si>
    <t>Elektroinstalace - silnoproud</t>
  </si>
  <si>
    <t>125</t>
  </si>
  <si>
    <t>741213847</t>
  </si>
  <si>
    <t>Demontáž, úprava a zpětná instalace topného kabelu</t>
  </si>
  <si>
    <t>25573225</t>
  </si>
  <si>
    <t>126</t>
  </si>
  <si>
    <t>998741203</t>
  </si>
  <si>
    <t>Přesun hmot procentní pro silnoproud v objektech v do 24 m</t>
  </si>
  <si>
    <t>-881596794</t>
  </si>
  <si>
    <t>127</t>
  </si>
  <si>
    <t>998741292</t>
  </si>
  <si>
    <t>Příplatek k přesunu hmot procentní 741 za zvětšený přesun do 100 m</t>
  </si>
  <si>
    <t>-1730591288</t>
  </si>
  <si>
    <t>763</t>
  </si>
  <si>
    <t>Konstrukce suché výstavby</t>
  </si>
  <si>
    <t>128</t>
  </si>
  <si>
    <t>763121424R</t>
  </si>
  <si>
    <t xml:space="preserve">SDK demontovatelná přepážka  deska 1xH2 15 mm</t>
  </si>
  <si>
    <t>-1602204586</t>
  </si>
  <si>
    <t>5.6. Svislé konstrukce</t>
  </si>
  <si>
    <t>1,655*0,6</t>
  </si>
  <si>
    <t>129</t>
  </si>
  <si>
    <t>998763403</t>
  </si>
  <si>
    <t>Přesun hmot procentní pro sádrokartonové konstrukce v objektech v do 24 m</t>
  </si>
  <si>
    <t>1168718105</t>
  </si>
  <si>
    <t>130</t>
  </si>
  <si>
    <t>998763491</t>
  </si>
  <si>
    <t>Příplatek k přesunu hmot procentní pro sádrokartonové konstrukce za zvětšený přesun do 100 m</t>
  </si>
  <si>
    <t>1980679909</t>
  </si>
  <si>
    <t>764</t>
  </si>
  <si>
    <t>Konstrukce klempířské</t>
  </si>
  <si>
    <t>131</t>
  </si>
  <si>
    <t>764002841</t>
  </si>
  <si>
    <t>Demontáž oplechování horních ploch zdí a nadezdívek do suti</t>
  </si>
  <si>
    <t>830031492</t>
  </si>
  <si>
    <t>"KL1" 20</t>
  </si>
  <si>
    <t>"KL2" 25</t>
  </si>
  <si>
    <t>"KL3" 13</t>
  </si>
  <si>
    <t>"KL4" 20</t>
  </si>
  <si>
    <t>132</t>
  </si>
  <si>
    <t>764214405</t>
  </si>
  <si>
    <t>Oplechování horních ploch a nadezdívek (atik) bez rohů z Pz plechu mechanicky kotvené rš 400 mm</t>
  </si>
  <si>
    <t>-1508718431</t>
  </si>
  <si>
    <t>5.12.2. Klempířské práce</t>
  </si>
  <si>
    <t>D.1.1.2.09 Výrobky PSV</t>
  </si>
  <si>
    <t>133</t>
  </si>
  <si>
    <t>764214405R</t>
  </si>
  <si>
    <t>Oplechování horních ploch a nadezdívek (atik) bez rohů z Pz plechu mechanicky kotvené rš 450 mm</t>
  </si>
  <si>
    <t>-290326600</t>
  </si>
  <si>
    <t>134</t>
  </si>
  <si>
    <t>764214406</t>
  </si>
  <si>
    <t>Oplechování horních ploch a nadezdívek (atik) bez rohů z Pz plechu mechanicky kotvené rš 500 mm</t>
  </si>
  <si>
    <t>1720190612</t>
  </si>
  <si>
    <t>135</t>
  </si>
  <si>
    <t>764215445</t>
  </si>
  <si>
    <t>Příplatek za zvýšenou pracnost při oplechování rohů nadezdívek (atik) z Pz plechu rš do 400 mm</t>
  </si>
  <si>
    <t>1758722501</t>
  </si>
  <si>
    <t>136</t>
  </si>
  <si>
    <t>764217406R</t>
  </si>
  <si>
    <t>Oplechování horních ploch a nadezdívek (atik) oblých nebo ze segmentů mechanicky kotvené z Pz plechu rš 500 mm</t>
  </si>
  <si>
    <t>-1086003238</t>
  </si>
  <si>
    <t>137</t>
  </si>
  <si>
    <t>998764203</t>
  </si>
  <si>
    <t>Přesun hmot procentní pro konstrukce klempířské v objektech v do 24 m</t>
  </si>
  <si>
    <t>159714452</t>
  </si>
  <si>
    <t>138</t>
  </si>
  <si>
    <t>998764292</t>
  </si>
  <si>
    <t>Příplatek k přesunu hmot procentní 764 za zvětšený přesun do 100 m</t>
  </si>
  <si>
    <t>2130890301</t>
  </si>
  <si>
    <t>766</t>
  </si>
  <si>
    <t>Konstrukce truhlářské</t>
  </si>
  <si>
    <t>139</t>
  </si>
  <si>
    <t>766111820</t>
  </si>
  <si>
    <t>Demontáž truhlářských stěn dřevěných plných</t>
  </si>
  <si>
    <t>-754334320</t>
  </si>
  <si>
    <t>140</t>
  </si>
  <si>
    <t>998766203</t>
  </si>
  <si>
    <t>Přesun hmot procentní pro konstrukce truhlářské v objektech v do 24 m</t>
  </si>
  <si>
    <t>538084720</t>
  </si>
  <si>
    <t>141</t>
  </si>
  <si>
    <t>998766292</t>
  </si>
  <si>
    <t>Příplatek k přesunu hmot procentní 766 za zvětšený přesun do 100 m</t>
  </si>
  <si>
    <t>-1176471044</t>
  </si>
  <si>
    <t>767</t>
  </si>
  <si>
    <t>Konstrukce zámečnické</t>
  </si>
  <si>
    <t>142</t>
  </si>
  <si>
    <t>767161823</t>
  </si>
  <si>
    <t>Demontáž zábradlí schodišťového nerozebíratelného hmotnosti 1m zábradlí do 20 kg</t>
  </si>
  <si>
    <t>-1692624749</t>
  </si>
  <si>
    <t>Schodiště</t>
  </si>
  <si>
    <t>11,5+1,5</t>
  </si>
  <si>
    <t>143</t>
  </si>
  <si>
    <t>767161850</t>
  </si>
  <si>
    <t>Demontáž madel rovných</t>
  </si>
  <si>
    <t>-1436847216</t>
  </si>
  <si>
    <t>Terasa na JV průčelí ve 3.NP</t>
  </si>
  <si>
    <t>19,85</t>
  </si>
  <si>
    <t>144</t>
  </si>
  <si>
    <t>767165115R</t>
  </si>
  <si>
    <t xml:space="preserve">Montáž zábradlí rovného madla z trubek  včetně kotevního materiálu dle projektové dokumentace</t>
  </si>
  <si>
    <t>1889138563</t>
  </si>
  <si>
    <t>5.11.3 Zámečnické práce</t>
  </si>
  <si>
    <t>"ZA1" 20</t>
  </si>
  <si>
    <t>"ZA2" 1,5</t>
  </si>
  <si>
    <t>"ZA3" 11,5</t>
  </si>
  <si>
    <t>145</t>
  </si>
  <si>
    <t>767165_ZA1</t>
  </si>
  <si>
    <t>zábradelní madlo - vodorovná přímá část (nerezová ocel) - dle projektové dokumentace</t>
  </si>
  <si>
    <t>261213952</t>
  </si>
  <si>
    <t>146</t>
  </si>
  <si>
    <t>767165_ZA2</t>
  </si>
  <si>
    <t>zábradelní madlo - vodorovná zaoblená část (nerezová ocel) - dle projektové dokumentace</t>
  </si>
  <si>
    <t>1855166849</t>
  </si>
  <si>
    <t>147</t>
  </si>
  <si>
    <t>767165_ZA3</t>
  </si>
  <si>
    <t>zábradelní madlo - šikmá zaoblená část (nerezová ocel) - dle projektové dokumentace</t>
  </si>
  <si>
    <t>519323197</t>
  </si>
  <si>
    <t>148</t>
  </si>
  <si>
    <t>767165114R</t>
  </si>
  <si>
    <t xml:space="preserve">Montáž a revize původního zábradlí </t>
  </si>
  <si>
    <t>56383181</t>
  </si>
  <si>
    <t>149</t>
  </si>
  <si>
    <t>998767203</t>
  </si>
  <si>
    <t>Přesun hmot procentní pro zámečnické konstrukce v objektech v do 24 m</t>
  </si>
  <si>
    <t>1364380770</t>
  </si>
  <si>
    <t>150</t>
  </si>
  <si>
    <t>998767292</t>
  </si>
  <si>
    <t>Příplatek k přesunu hmot procentní 767 za zvětšený přesun do 100 m</t>
  </si>
  <si>
    <t>-38663480</t>
  </si>
  <si>
    <t>771</t>
  </si>
  <si>
    <t>Podlahy z dlaždic</t>
  </si>
  <si>
    <t>151</t>
  </si>
  <si>
    <t>771273812</t>
  </si>
  <si>
    <t>Demontáž obkladů stupnic z dlaždic keramických lepených š do 350 mm</t>
  </si>
  <si>
    <t>-767875813</t>
  </si>
  <si>
    <t>152</t>
  </si>
  <si>
    <t>771273832</t>
  </si>
  <si>
    <t>Demontáž obkladů podstupnic z dlaždic keramických lepených v do 250 mm</t>
  </si>
  <si>
    <t>-1908398774</t>
  </si>
  <si>
    <t>153</t>
  </si>
  <si>
    <t>771573810</t>
  </si>
  <si>
    <t>Demontáž podlah z dlaždic keramických lepených</t>
  </si>
  <si>
    <t>-350644458</t>
  </si>
  <si>
    <t>"mezipodesta" 2,9</t>
  </si>
  <si>
    <t>154</t>
  </si>
  <si>
    <t>998771203</t>
  </si>
  <si>
    <t>Přesun hmot procentní pro podlahy z dlaždic v objektech v do 24 m</t>
  </si>
  <si>
    <t>-528436707</t>
  </si>
  <si>
    <t>155</t>
  </si>
  <si>
    <t>998771292</t>
  </si>
  <si>
    <t>Příplatek k přesunu hmot procentní 771 za zvětšený přesun do 100 m</t>
  </si>
  <si>
    <t>1506616456</t>
  </si>
  <si>
    <t>772</t>
  </si>
  <si>
    <t>Podlahy z kamene</t>
  </si>
  <si>
    <t>156</t>
  </si>
  <si>
    <t>772528122R</t>
  </si>
  <si>
    <t xml:space="preserve">Kladení dlažby z kamene na sucho na terče plochy do 0,6 m2 o výšce terče do 70 mm včetně kluzné vložky z geotextilie 300 g/m2 (200x200 mm) a separační vložky z fólie etylenpropylenového kaučuku tl. 1 mm (200x200 mm)  uloženo pouze pod terči</t>
  </si>
  <si>
    <t>-1454189874</t>
  </si>
  <si>
    <t>5.12.1 Kamenické práce</t>
  </si>
  <si>
    <t>157</t>
  </si>
  <si>
    <t>58381169R</t>
  </si>
  <si>
    <t>dlažba z masivních žulových desek tl 50mm (lipnická žula - tryskaná) - včetně formátování, oblouková terasa</t>
  </si>
  <si>
    <t>617012536</t>
  </si>
  <si>
    <t>158</t>
  </si>
  <si>
    <t>58381160R</t>
  </si>
  <si>
    <t>dlažba z masivních žulových desek tl 50mm (lipnická žula - tryskaná) - včetně formátování</t>
  </si>
  <si>
    <t>248374018</t>
  </si>
  <si>
    <t>159</t>
  </si>
  <si>
    <t>998772203</t>
  </si>
  <si>
    <t>Přesun hmot procentní pro podlahy z kamene v objektech v do 60 m</t>
  </si>
  <si>
    <t>731989985</t>
  </si>
  <si>
    <t>160</t>
  </si>
  <si>
    <t>998772292</t>
  </si>
  <si>
    <t>Příplatek k přesunu hmot procentní 772 za zvětšený přesun do 100 m</t>
  </si>
  <si>
    <t>380600385</t>
  </si>
  <si>
    <t>783</t>
  </si>
  <si>
    <t>Dokončovací práce - nátěry</t>
  </si>
  <si>
    <t>161</t>
  </si>
  <si>
    <t>783401313</t>
  </si>
  <si>
    <t>Odmaštění klempířských konstrukcí ředidlovým odmašťovačem před provedením nátěru</t>
  </si>
  <si>
    <t>979207492</t>
  </si>
  <si>
    <t>"KL1" 20*0,4</t>
  </si>
  <si>
    <t>"KL2" 25*0,45</t>
  </si>
  <si>
    <t>"KL3" 13*0,5</t>
  </si>
  <si>
    <t>"KL4" 20*0,5</t>
  </si>
  <si>
    <t>162</t>
  </si>
  <si>
    <t>783414201R</t>
  </si>
  <si>
    <t>Základní reaktivní barva na zinek nátěr klempířských konstrukcí</t>
  </si>
  <si>
    <t>-542588140</t>
  </si>
  <si>
    <t>163</t>
  </si>
  <si>
    <t>783415101</t>
  </si>
  <si>
    <t>Mezinátěr syntetický jednonásobný mezinátěr klempířských konstrukcí</t>
  </si>
  <si>
    <t>-1063609059</t>
  </si>
  <si>
    <t>164</t>
  </si>
  <si>
    <t>783417101</t>
  </si>
  <si>
    <t>Krycí jednonásobný syntetický nátěr klempířských konstrukcí</t>
  </si>
  <si>
    <t>-540506790</t>
  </si>
  <si>
    <t>784</t>
  </si>
  <si>
    <t>Dokončovací práce - malby a tapety</t>
  </si>
  <si>
    <t>165</t>
  </si>
  <si>
    <t>784171101</t>
  </si>
  <si>
    <t>Zakrytí vnitřních podlah včetně pozdějšího odkrytí</t>
  </si>
  <si>
    <t>-1807900007</t>
  </si>
  <si>
    <t>166</t>
  </si>
  <si>
    <t>58124844</t>
  </si>
  <si>
    <t>fólie pro malířské potřeby zakrývací tl 25µ 4x5m</t>
  </si>
  <si>
    <t>274760139</t>
  </si>
  <si>
    <t>9*1,05 'Přepočtené koeficientem množství</t>
  </si>
  <si>
    <t>167</t>
  </si>
  <si>
    <t>784181121</t>
  </si>
  <si>
    <t>Hloubková jednonásobná penetrace podkladu v místnostech výšky do 3,80 m</t>
  </si>
  <si>
    <t>-806936673</t>
  </si>
  <si>
    <t>168</t>
  </si>
  <si>
    <t>784191001</t>
  </si>
  <si>
    <t>Čištění vnitřních ploch oken nebo balkonových dveří jednoduchých po provedení malířských prací</t>
  </si>
  <si>
    <t>-73554537</t>
  </si>
  <si>
    <t>169</t>
  </si>
  <si>
    <t>784191007</t>
  </si>
  <si>
    <t>Čištění vnitřních ploch podlah po provedení malířských prací</t>
  </si>
  <si>
    <t>-683603743</t>
  </si>
  <si>
    <t>170</t>
  </si>
  <si>
    <t>784211101</t>
  </si>
  <si>
    <t>Dvojnásobné bílé malby ze směsí za mokra výborně otěruvzdorných v místnostech výšky do 3,80 m</t>
  </si>
  <si>
    <t>994269711</t>
  </si>
  <si>
    <t>VRN</t>
  </si>
  <si>
    <t>Vedlejší rozpočtové náklady</t>
  </si>
  <si>
    <t>VRN3</t>
  </si>
  <si>
    <t>Zařízení staveniště</t>
  </si>
  <si>
    <t>171</t>
  </si>
  <si>
    <t>030001000</t>
  </si>
  <si>
    <t>soub</t>
  </si>
  <si>
    <t>1024</t>
  </si>
  <si>
    <t>1926431115</t>
  </si>
  <si>
    <t>VRN4</t>
  </si>
  <si>
    <t>Inženýrská činnost</t>
  </si>
  <si>
    <t>172</t>
  </si>
  <si>
    <t>042503000R</t>
  </si>
  <si>
    <t>Opatření BOZP na staveništi</t>
  </si>
  <si>
    <t>152188018</t>
  </si>
  <si>
    <t>173</t>
  </si>
  <si>
    <t>043002000</t>
  </si>
  <si>
    <t>Zkoušky a ostatní měření</t>
  </si>
  <si>
    <t>-216702697</t>
  </si>
  <si>
    <t>174</t>
  </si>
  <si>
    <t>045002000</t>
  </si>
  <si>
    <t>Kompletační a koordinační činnost</t>
  </si>
  <si>
    <t>-1683427113</t>
  </si>
  <si>
    <t>VRN7</t>
  </si>
  <si>
    <t>Provozní vlivy</t>
  </si>
  <si>
    <t>175</t>
  </si>
  <si>
    <t>071002000</t>
  </si>
  <si>
    <t>Provoz investora, třetích osob</t>
  </si>
  <si>
    <t>1075627387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</si>
</sst>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35</v>
      </c>
      <c r="AO17" s="23"/>
      <c r="AP17" s="23"/>
      <c r="AQ17" s="23"/>
      <c r="AR17" s="21"/>
      <c r="BE17" s="32"/>
      <c r="BS17" s="18" t="s">
        <v>36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40</v>
      </c>
      <c r="AO20" s="23"/>
      <c r="AP20" s="23"/>
      <c r="AQ20" s="23"/>
      <c r="AR20" s="21"/>
      <c r="BE20" s="32"/>
      <c r="BS20" s="18" t="s">
        <v>36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41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46</v>
      </c>
      <c r="E29" s="48"/>
      <c r="F29" s="33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55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56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57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58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57</v>
      </c>
      <c r="AI60" s="43"/>
      <c r="AJ60" s="43"/>
      <c r="AK60" s="43"/>
      <c r="AL60" s="43"/>
      <c r="AM60" s="65" t="s">
        <v>58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59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60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57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58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57</v>
      </c>
      <c r="AI75" s="43"/>
      <c r="AJ75" s="43"/>
      <c r="AK75" s="43"/>
      <c r="AL75" s="43"/>
      <c r="AM75" s="65" t="s">
        <v>58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61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20191212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Náchod, Zámecká 243, Bartoňova vila, obnova teras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Zámecká 243, 547 01 Náchod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11. 12. 2019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Náchod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INRECO, s.r.o.</v>
      </c>
      <c r="AN89" s="72"/>
      <c r="AO89" s="72"/>
      <c r="AP89" s="72"/>
      <c r="AQ89" s="41"/>
      <c r="AR89" s="45"/>
      <c r="AS89" s="82" t="s">
        <v>62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37</v>
      </c>
      <c r="AJ90" s="41"/>
      <c r="AK90" s="41"/>
      <c r="AL90" s="41"/>
      <c r="AM90" s="81" t="str">
        <f>IF(E20="","",E20)</f>
        <v>BACing s.r.o.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63</v>
      </c>
      <c r="D92" s="95"/>
      <c r="E92" s="95"/>
      <c r="F92" s="95"/>
      <c r="G92" s="95"/>
      <c r="H92" s="96"/>
      <c r="I92" s="97" t="s">
        <v>64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65</v>
      </c>
      <c r="AH92" s="95"/>
      <c r="AI92" s="95"/>
      <c r="AJ92" s="95"/>
      <c r="AK92" s="95"/>
      <c r="AL92" s="95"/>
      <c r="AM92" s="95"/>
      <c r="AN92" s="97" t="s">
        <v>66</v>
      </c>
      <c r="AO92" s="95"/>
      <c r="AP92" s="99"/>
      <c r="AQ92" s="100" t="s">
        <v>67</v>
      </c>
      <c r="AR92" s="45"/>
      <c r="AS92" s="101" t="s">
        <v>68</v>
      </c>
      <c r="AT92" s="102" t="s">
        <v>69</v>
      </c>
      <c r="AU92" s="102" t="s">
        <v>70</v>
      </c>
      <c r="AV92" s="102" t="s">
        <v>71</v>
      </c>
      <c r="AW92" s="102" t="s">
        <v>72</v>
      </c>
      <c r="AX92" s="102" t="s">
        <v>73</v>
      </c>
      <c r="AY92" s="102" t="s">
        <v>74</v>
      </c>
      <c r="AZ92" s="102" t="s">
        <v>75</v>
      </c>
      <c r="BA92" s="102" t="s">
        <v>76</v>
      </c>
      <c r="BB92" s="102" t="s">
        <v>77</v>
      </c>
      <c r="BC92" s="102" t="s">
        <v>78</v>
      </c>
      <c r="BD92" s="103" t="s">
        <v>79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80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81</v>
      </c>
      <c r="BT94" s="118" t="s">
        <v>82</v>
      </c>
      <c r="BV94" s="118" t="s">
        <v>83</v>
      </c>
      <c r="BW94" s="118" t="s">
        <v>5</v>
      </c>
      <c r="BX94" s="118" t="s">
        <v>84</v>
      </c>
      <c r="CL94" s="118" t="s">
        <v>1</v>
      </c>
    </row>
    <row r="95" s="7" customFormat="1" ht="27" customHeight="1">
      <c r="A95" s="119" t="s">
        <v>85</v>
      </c>
      <c r="B95" s="120"/>
      <c r="C95" s="121"/>
      <c r="D95" s="122" t="s">
        <v>14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'20191212 - Náchod, Zámeck...'!J28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'20191212 - Náchod, Zámeck...'!P137</f>
        <v>0</v>
      </c>
      <c r="AV95" s="128">
        <f>'20191212 - Náchod, Zámeck...'!J31</f>
        <v>0</v>
      </c>
      <c r="AW95" s="128">
        <f>'20191212 - Náchod, Zámeck...'!J32</f>
        <v>0</v>
      </c>
      <c r="AX95" s="128">
        <f>'20191212 - Náchod, Zámeck...'!J33</f>
        <v>0</v>
      </c>
      <c r="AY95" s="128">
        <f>'20191212 - Náchod, Zámeck...'!J34</f>
        <v>0</v>
      </c>
      <c r="AZ95" s="128">
        <f>'20191212 - Náchod, Zámeck...'!F31</f>
        <v>0</v>
      </c>
      <c r="BA95" s="128">
        <f>'20191212 - Náchod, Zámeck...'!F32</f>
        <v>0</v>
      </c>
      <c r="BB95" s="128">
        <f>'20191212 - Náchod, Zámeck...'!F33</f>
        <v>0</v>
      </c>
      <c r="BC95" s="128">
        <f>'20191212 - Náchod, Zámeck...'!F34</f>
        <v>0</v>
      </c>
      <c r="BD95" s="130">
        <f>'20191212 - Náchod, Zámeck...'!F35</f>
        <v>0</v>
      </c>
      <c r="BE95" s="7"/>
      <c r="BT95" s="131" t="s">
        <v>87</v>
      </c>
      <c r="BU95" s="131" t="s">
        <v>88</v>
      </c>
      <c r="BV95" s="131" t="s">
        <v>83</v>
      </c>
      <c r="BW95" s="131" t="s">
        <v>5</v>
      </c>
      <c r="BX95" s="131" t="s">
        <v>84</v>
      </c>
      <c r="CL95" s="131" t="s">
        <v>1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sW+jOG99NOL4oRpQpuvKNDIyX060U9wzdZtxLzBn2YnixT8ZhtWg23YBcHF/FLXOMErFXsTg1DiLPFbvaytqVg==" hashValue="2afwFK8CKOExBMXtFejddXu0L0BTzdDCUJzoKSHAnDkDHlFgiXeXIVFxRAQa8Wu0EjjpzMdPrm2s0MNDhjXm2g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20191212 - Náchod, Zámec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32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  <c r="AZ2" s="133" t="s">
        <v>89</v>
      </c>
      <c r="BA2" s="133" t="s">
        <v>89</v>
      </c>
      <c r="BB2" s="133" t="s">
        <v>90</v>
      </c>
      <c r="BC2" s="133" t="s">
        <v>91</v>
      </c>
      <c r="BD2" s="133" t="s">
        <v>92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21"/>
      <c r="AT3" s="18" t="s">
        <v>92</v>
      </c>
      <c r="AZ3" s="133" t="s">
        <v>93</v>
      </c>
      <c r="BA3" s="133" t="s">
        <v>94</v>
      </c>
      <c r="BB3" s="133" t="s">
        <v>90</v>
      </c>
      <c r="BC3" s="133" t="s">
        <v>95</v>
      </c>
      <c r="BD3" s="133" t="s">
        <v>92</v>
      </c>
    </row>
    <row r="4" s="1" customFormat="1" ht="24.96" customHeight="1">
      <c r="B4" s="21"/>
      <c r="D4" s="137" t="s">
        <v>96</v>
      </c>
      <c r="I4" s="132"/>
      <c r="L4" s="21"/>
      <c r="M4" s="138" t="s">
        <v>10</v>
      </c>
      <c r="AT4" s="18" t="s">
        <v>4</v>
      </c>
    </row>
    <row r="5" s="1" customFormat="1" ht="6.96" customHeight="1">
      <c r="B5" s="21"/>
      <c r="I5" s="132"/>
      <c r="L5" s="21"/>
    </row>
    <row r="6" s="2" customFormat="1" ht="12" customHeight="1">
      <c r="A6" s="39"/>
      <c r="B6" s="45"/>
      <c r="C6" s="39"/>
      <c r="D6" s="139" t="s">
        <v>16</v>
      </c>
      <c r="E6" s="39"/>
      <c r="F6" s="39"/>
      <c r="G6" s="39"/>
      <c r="H6" s="39"/>
      <c r="I6" s="140"/>
      <c r="J6" s="39"/>
      <c r="K6" s="39"/>
      <c r="L6" s="64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41" t="s">
        <v>17</v>
      </c>
      <c r="F7" s="39"/>
      <c r="G7" s="39"/>
      <c r="H7" s="39"/>
      <c r="I7" s="140"/>
      <c r="J7" s="39"/>
      <c r="K7" s="39"/>
      <c r="L7" s="64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140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39" t="s">
        <v>18</v>
      </c>
      <c r="E9" s="39"/>
      <c r="F9" s="142" t="s">
        <v>1</v>
      </c>
      <c r="G9" s="39"/>
      <c r="H9" s="39"/>
      <c r="I9" s="143" t="s">
        <v>19</v>
      </c>
      <c r="J9" s="142" t="s">
        <v>1</v>
      </c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9" t="s">
        <v>20</v>
      </c>
      <c r="E10" s="39"/>
      <c r="F10" s="142" t="s">
        <v>21</v>
      </c>
      <c r="G10" s="39"/>
      <c r="H10" s="39"/>
      <c r="I10" s="143" t="s">
        <v>22</v>
      </c>
      <c r="J10" s="144" t="str">
        <f>'Rekapitulace stavby'!AN8</f>
        <v>11. 12. 2019</v>
      </c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140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9" t="s">
        <v>24</v>
      </c>
      <c r="E12" s="39"/>
      <c r="F12" s="39"/>
      <c r="G12" s="39"/>
      <c r="H12" s="39"/>
      <c r="I12" s="143" t="s">
        <v>25</v>
      </c>
      <c r="J12" s="142" t="s">
        <v>26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42" t="s">
        <v>27</v>
      </c>
      <c r="F13" s="39"/>
      <c r="G13" s="39"/>
      <c r="H13" s="39"/>
      <c r="I13" s="143" t="s">
        <v>28</v>
      </c>
      <c r="J13" s="142" t="s">
        <v>29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140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39" t="s">
        <v>30</v>
      </c>
      <c r="E15" s="39"/>
      <c r="F15" s="39"/>
      <c r="G15" s="39"/>
      <c r="H15" s="39"/>
      <c r="I15" s="143" t="s">
        <v>25</v>
      </c>
      <c r="J15" s="34" t="str">
        <f>'Rekapitulace stavby'!AN13</f>
        <v>Vyplň údaj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42"/>
      <c r="G16" s="142"/>
      <c r="H16" s="142"/>
      <c r="I16" s="143" t="s">
        <v>28</v>
      </c>
      <c r="J16" s="34" t="str">
        <f>'Rekapitulace stavby'!AN14</f>
        <v>Vyplň údaj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140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39" t="s">
        <v>32</v>
      </c>
      <c r="E18" s="39"/>
      <c r="F18" s="39"/>
      <c r="G18" s="39"/>
      <c r="H18" s="39"/>
      <c r="I18" s="143" t="s">
        <v>25</v>
      </c>
      <c r="J18" s="142" t="s">
        <v>33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34</v>
      </c>
      <c r="F19" s="39"/>
      <c r="G19" s="39"/>
      <c r="H19" s="39"/>
      <c r="I19" s="143" t="s">
        <v>28</v>
      </c>
      <c r="J19" s="142" t="s">
        <v>35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140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39" t="s">
        <v>37</v>
      </c>
      <c r="E21" s="39"/>
      <c r="F21" s="39"/>
      <c r="G21" s="39"/>
      <c r="H21" s="39"/>
      <c r="I21" s="143" t="s">
        <v>25</v>
      </c>
      <c r="J21" s="142" t="s">
        <v>38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42" t="s">
        <v>39</v>
      </c>
      <c r="F22" s="39"/>
      <c r="G22" s="39"/>
      <c r="H22" s="39"/>
      <c r="I22" s="143" t="s">
        <v>28</v>
      </c>
      <c r="J22" s="142" t="s">
        <v>40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140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39" t="s">
        <v>41</v>
      </c>
      <c r="E24" s="39"/>
      <c r="F24" s="39"/>
      <c r="G24" s="39"/>
      <c r="H24" s="39"/>
      <c r="I24" s="140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16.5" customHeight="1">
      <c r="A25" s="145"/>
      <c r="B25" s="146"/>
      <c r="C25" s="145"/>
      <c r="D25" s="145"/>
      <c r="E25" s="147" t="s">
        <v>1</v>
      </c>
      <c r="F25" s="147"/>
      <c r="G25" s="147"/>
      <c r="H25" s="147"/>
      <c r="I25" s="148"/>
      <c r="J25" s="145"/>
      <c r="K25" s="145"/>
      <c r="L25" s="149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140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50"/>
      <c r="E27" s="150"/>
      <c r="F27" s="150"/>
      <c r="G27" s="150"/>
      <c r="H27" s="150"/>
      <c r="I27" s="151"/>
      <c r="J27" s="150"/>
      <c r="K27" s="150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52" t="s">
        <v>42</v>
      </c>
      <c r="E28" s="39"/>
      <c r="F28" s="39"/>
      <c r="G28" s="39"/>
      <c r="H28" s="39"/>
      <c r="I28" s="140"/>
      <c r="J28" s="153">
        <f>ROUND(J137, 2)</f>
        <v>0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1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54" t="s">
        <v>44</v>
      </c>
      <c r="G30" s="39"/>
      <c r="H30" s="39"/>
      <c r="I30" s="155" t="s">
        <v>43</v>
      </c>
      <c r="J30" s="154" t="s">
        <v>45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56" t="s">
        <v>46</v>
      </c>
      <c r="E31" s="139" t="s">
        <v>47</v>
      </c>
      <c r="F31" s="157">
        <f>ROUND((SUM(BE137:BE1134)),  2)</f>
        <v>0</v>
      </c>
      <c r="G31" s="39"/>
      <c r="H31" s="39"/>
      <c r="I31" s="158">
        <v>0.20999999999999999</v>
      </c>
      <c r="J31" s="157">
        <f>ROUND(((SUM(BE137:BE1134))*I31),  2)</f>
        <v>0</v>
      </c>
      <c r="K31" s="39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39" t="s">
        <v>48</v>
      </c>
      <c r="F32" s="157">
        <f>ROUND((SUM(BF137:BF1134)),  2)</f>
        <v>0</v>
      </c>
      <c r="G32" s="39"/>
      <c r="H32" s="39"/>
      <c r="I32" s="158">
        <v>0.14999999999999999</v>
      </c>
      <c r="J32" s="157">
        <f>ROUND(((SUM(BF137:BF1134))*I32), 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39" t="s">
        <v>49</v>
      </c>
      <c r="F33" s="157">
        <f>ROUND((SUM(BG137:BG1134)),  2)</f>
        <v>0</v>
      </c>
      <c r="G33" s="39"/>
      <c r="H33" s="39"/>
      <c r="I33" s="158">
        <v>0.20999999999999999</v>
      </c>
      <c r="J33" s="157">
        <f>0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39" t="s">
        <v>50</v>
      </c>
      <c r="F34" s="157">
        <f>ROUND((SUM(BH137:BH1134)),  2)</f>
        <v>0</v>
      </c>
      <c r="G34" s="39"/>
      <c r="H34" s="39"/>
      <c r="I34" s="158">
        <v>0.14999999999999999</v>
      </c>
      <c r="J34" s="157">
        <f>0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9" t="s">
        <v>51</v>
      </c>
      <c r="F35" s="157">
        <f>ROUND((SUM(BI137:BI1134)),  2)</f>
        <v>0</v>
      </c>
      <c r="G35" s="39"/>
      <c r="H35" s="39"/>
      <c r="I35" s="158">
        <v>0</v>
      </c>
      <c r="J35" s="15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140"/>
      <c r="J36" s="39"/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59"/>
      <c r="D37" s="160" t="s">
        <v>52</v>
      </c>
      <c r="E37" s="161"/>
      <c r="F37" s="161"/>
      <c r="G37" s="162" t="s">
        <v>53</v>
      </c>
      <c r="H37" s="163" t="s">
        <v>54</v>
      </c>
      <c r="I37" s="164"/>
      <c r="J37" s="165">
        <f>SUM(J28:J35)</f>
        <v>0</v>
      </c>
      <c r="K37" s="166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39"/>
      <c r="F38" s="39"/>
      <c r="G38" s="39"/>
      <c r="H38" s="39"/>
      <c r="I38" s="140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1" customFormat="1" ht="14.4" customHeight="1">
      <c r="B39" s="21"/>
      <c r="I39" s="132"/>
      <c r="L39" s="21"/>
    </row>
    <row r="40" s="1" customFormat="1" ht="14.4" customHeight="1">
      <c r="B40" s="21"/>
      <c r="I40" s="132"/>
      <c r="L40" s="21"/>
    </row>
    <row r="41" s="1" customFormat="1" ht="14.4" customHeight="1">
      <c r="B41" s="21"/>
      <c r="I41" s="132"/>
      <c r="L41" s="21"/>
    </row>
    <row r="42" s="1" customFormat="1" ht="14.4" customHeight="1">
      <c r="B42" s="21"/>
      <c r="I42" s="132"/>
      <c r="L42" s="21"/>
    </row>
    <row r="43" s="1" customFormat="1" ht="14.4" customHeight="1">
      <c r="B43" s="21"/>
      <c r="I43" s="132"/>
      <c r="L43" s="21"/>
    </row>
    <row r="44" s="1" customFormat="1" ht="14.4" customHeight="1">
      <c r="B44" s="21"/>
      <c r="I44" s="132"/>
      <c r="L44" s="21"/>
    </row>
    <row r="45" s="1" customFormat="1" ht="14.4" customHeight="1">
      <c r="B45" s="21"/>
      <c r="I45" s="132"/>
      <c r="L45" s="21"/>
    </row>
    <row r="46" s="1" customFormat="1" ht="14.4" customHeight="1">
      <c r="B46" s="21"/>
      <c r="I46" s="132"/>
      <c r="L46" s="21"/>
    </row>
    <row r="47" s="1" customFormat="1" ht="14.4" customHeight="1">
      <c r="B47" s="21"/>
      <c r="I47" s="132"/>
      <c r="L47" s="21"/>
    </row>
    <row r="48" s="1" customFormat="1" ht="14.4" customHeight="1">
      <c r="B48" s="21"/>
      <c r="I48" s="132"/>
      <c r="L48" s="21"/>
    </row>
    <row r="49" s="1" customFormat="1" ht="14.4" customHeight="1">
      <c r="B49" s="21"/>
      <c r="I49" s="132"/>
      <c r="L49" s="21"/>
    </row>
    <row r="50" s="2" customFormat="1" ht="14.4" customHeight="1">
      <c r="B50" s="64"/>
      <c r="D50" s="167" t="s">
        <v>55</v>
      </c>
      <c r="E50" s="168"/>
      <c r="F50" s="168"/>
      <c r="G50" s="167" t="s">
        <v>56</v>
      </c>
      <c r="H50" s="168"/>
      <c r="I50" s="169"/>
      <c r="J50" s="168"/>
      <c r="K50" s="168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0" t="s">
        <v>57</v>
      </c>
      <c r="E61" s="171"/>
      <c r="F61" s="172" t="s">
        <v>58</v>
      </c>
      <c r="G61" s="170" t="s">
        <v>57</v>
      </c>
      <c r="H61" s="171"/>
      <c r="I61" s="173"/>
      <c r="J61" s="174" t="s">
        <v>58</v>
      </c>
      <c r="K61" s="171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7" t="s">
        <v>59</v>
      </c>
      <c r="E65" s="175"/>
      <c r="F65" s="175"/>
      <c r="G65" s="167" t="s">
        <v>60</v>
      </c>
      <c r="H65" s="175"/>
      <c r="I65" s="176"/>
      <c r="J65" s="175"/>
      <c r="K65" s="175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0" t="s">
        <v>57</v>
      </c>
      <c r="E76" s="171"/>
      <c r="F76" s="172" t="s">
        <v>58</v>
      </c>
      <c r="G76" s="170" t="s">
        <v>57</v>
      </c>
      <c r="H76" s="171"/>
      <c r="I76" s="173"/>
      <c r="J76" s="174" t="s">
        <v>58</v>
      </c>
      <c r="K76" s="171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7"/>
      <c r="C77" s="178"/>
      <c r="D77" s="178"/>
      <c r="E77" s="178"/>
      <c r="F77" s="178"/>
      <c r="G77" s="178"/>
      <c r="H77" s="178"/>
      <c r="I77" s="179"/>
      <c r="J77" s="178"/>
      <c r="K77" s="17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0"/>
      <c r="C81" s="181"/>
      <c r="D81" s="181"/>
      <c r="E81" s="181"/>
      <c r="F81" s="181"/>
      <c r="G81" s="181"/>
      <c r="H81" s="181"/>
      <c r="I81" s="182"/>
      <c r="J81" s="181"/>
      <c r="K81" s="181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97</v>
      </c>
      <c r="D82" s="41"/>
      <c r="E82" s="41"/>
      <c r="F82" s="41"/>
      <c r="G82" s="41"/>
      <c r="H82" s="41"/>
      <c r="I82" s="140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0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140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77" t="str">
        <f>E7</f>
        <v>Náchod, Zámecká 243, Bartoňova vila, obnova teras</v>
      </c>
      <c r="F85" s="41"/>
      <c r="G85" s="41"/>
      <c r="H85" s="41"/>
      <c r="I85" s="140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140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20</v>
      </c>
      <c r="D87" s="41"/>
      <c r="E87" s="41"/>
      <c r="F87" s="28" t="str">
        <f>F10</f>
        <v>Zámecká 243, 547 01 Náchod</v>
      </c>
      <c r="G87" s="41"/>
      <c r="H87" s="41"/>
      <c r="I87" s="143" t="s">
        <v>22</v>
      </c>
      <c r="J87" s="80" t="str">
        <f>IF(J10="","",J10)</f>
        <v>11. 12. 2019</v>
      </c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140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24</v>
      </c>
      <c r="D89" s="41"/>
      <c r="E89" s="41"/>
      <c r="F89" s="28" t="str">
        <f>E13</f>
        <v>Město Náchod</v>
      </c>
      <c r="G89" s="41"/>
      <c r="H89" s="41"/>
      <c r="I89" s="143" t="s">
        <v>32</v>
      </c>
      <c r="J89" s="37" t="str">
        <f>E19</f>
        <v>INRECO, s.r.o.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30</v>
      </c>
      <c r="D90" s="41"/>
      <c r="E90" s="41"/>
      <c r="F90" s="28" t="str">
        <f>IF(E16="","",E16)</f>
        <v>Vyplň údaj</v>
      </c>
      <c r="G90" s="41"/>
      <c r="H90" s="41"/>
      <c r="I90" s="143" t="s">
        <v>37</v>
      </c>
      <c r="J90" s="37" t="str">
        <f>E22</f>
        <v>BACing s.r.o.</v>
      </c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0.32" customHeight="1">
      <c r="A91" s="39"/>
      <c r="B91" s="40"/>
      <c r="C91" s="41"/>
      <c r="D91" s="41"/>
      <c r="E91" s="41"/>
      <c r="F91" s="41"/>
      <c r="G91" s="41"/>
      <c r="H91" s="41"/>
      <c r="I91" s="140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9.28" customHeight="1">
      <c r="A92" s="39"/>
      <c r="B92" s="40"/>
      <c r="C92" s="183" t="s">
        <v>98</v>
      </c>
      <c r="D92" s="184"/>
      <c r="E92" s="184"/>
      <c r="F92" s="184"/>
      <c r="G92" s="184"/>
      <c r="H92" s="184"/>
      <c r="I92" s="185"/>
      <c r="J92" s="186" t="s">
        <v>99</v>
      </c>
      <c r="K92" s="184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140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2.8" customHeight="1">
      <c r="A94" s="39"/>
      <c r="B94" s="40"/>
      <c r="C94" s="187" t="s">
        <v>100</v>
      </c>
      <c r="D94" s="41"/>
      <c r="E94" s="41"/>
      <c r="F94" s="41"/>
      <c r="G94" s="41"/>
      <c r="H94" s="41"/>
      <c r="I94" s="140"/>
      <c r="J94" s="111">
        <f>J137</f>
        <v>0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U94" s="18" t="s">
        <v>101</v>
      </c>
    </row>
    <row r="95" s="9" customFormat="1" ht="24.96" customHeight="1">
      <c r="A95" s="9"/>
      <c r="B95" s="188"/>
      <c r="C95" s="189"/>
      <c r="D95" s="190" t="s">
        <v>102</v>
      </c>
      <c r="E95" s="191"/>
      <c r="F95" s="191"/>
      <c r="G95" s="191"/>
      <c r="H95" s="191"/>
      <c r="I95" s="192"/>
      <c r="J95" s="193">
        <f>J138</f>
        <v>0</v>
      </c>
      <c r="K95" s="189"/>
      <c r="L95" s="19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5"/>
      <c r="C96" s="196"/>
      <c r="D96" s="197" t="s">
        <v>103</v>
      </c>
      <c r="E96" s="198"/>
      <c r="F96" s="198"/>
      <c r="G96" s="198"/>
      <c r="H96" s="198"/>
      <c r="I96" s="199"/>
      <c r="J96" s="200">
        <f>J139</f>
        <v>0</v>
      </c>
      <c r="K96" s="196"/>
      <c r="L96" s="20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5"/>
      <c r="C97" s="196"/>
      <c r="D97" s="197" t="s">
        <v>104</v>
      </c>
      <c r="E97" s="198"/>
      <c r="F97" s="198"/>
      <c r="G97" s="198"/>
      <c r="H97" s="198"/>
      <c r="I97" s="199"/>
      <c r="J97" s="200">
        <f>J148</f>
        <v>0</v>
      </c>
      <c r="K97" s="196"/>
      <c r="L97" s="20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5"/>
      <c r="C98" s="196"/>
      <c r="D98" s="197" t="s">
        <v>105</v>
      </c>
      <c r="E98" s="198"/>
      <c r="F98" s="198"/>
      <c r="G98" s="198"/>
      <c r="H98" s="198"/>
      <c r="I98" s="199"/>
      <c r="J98" s="200">
        <f>J188</f>
        <v>0</v>
      </c>
      <c r="K98" s="19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96"/>
      <c r="D99" s="197" t="s">
        <v>106</v>
      </c>
      <c r="E99" s="198"/>
      <c r="F99" s="198"/>
      <c r="G99" s="198"/>
      <c r="H99" s="198"/>
      <c r="I99" s="199"/>
      <c r="J99" s="200">
        <f>J225</f>
        <v>0</v>
      </c>
      <c r="K99" s="19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5"/>
      <c r="C100" s="196"/>
      <c r="D100" s="197" t="s">
        <v>107</v>
      </c>
      <c r="E100" s="198"/>
      <c r="F100" s="198"/>
      <c r="G100" s="198"/>
      <c r="H100" s="198"/>
      <c r="I100" s="199"/>
      <c r="J100" s="200">
        <f>J537</f>
        <v>0</v>
      </c>
      <c r="K100" s="19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96"/>
      <c r="D101" s="197" t="s">
        <v>108</v>
      </c>
      <c r="E101" s="198"/>
      <c r="F101" s="198"/>
      <c r="G101" s="198"/>
      <c r="H101" s="198"/>
      <c r="I101" s="199"/>
      <c r="J101" s="200">
        <f>J681</f>
        <v>0</v>
      </c>
      <c r="K101" s="19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96"/>
      <c r="D102" s="197" t="s">
        <v>109</v>
      </c>
      <c r="E102" s="198"/>
      <c r="F102" s="198"/>
      <c r="G102" s="198"/>
      <c r="H102" s="198"/>
      <c r="I102" s="199"/>
      <c r="J102" s="200">
        <f>J690</f>
        <v>0</v>
      </c>
      <c r="K102" s="19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8"/>
      <c r="C103" s="189"/>
      <c r="D103" s="190" t="s">
        <v>110</v>
      </c>
      <c r="E103" s="191"/>
      <c r="F103" s="191"/>
      <c r="G103" s="191"/>
      <c r="H103" s="191"/>
      <c r="I103" s="192"/>
      <c r="J103" s="193">
        <f>J692</f>
        <v>0</v>
      </c>
      <c r="K103" s="189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5"/>
      <c r="C104" s="196"/>
      <c r="D104" s="197" t="s">
        <v>111</v>
      </c>
      <c r="E104" s="198"/>
      <c r="F104" s="198"/>
      <c r="G104" s="198"/>
      <c r="H104" s="198"/>
      <c r="I104" s="199"/>
      <c r="J104" s="200">
        <f>J693</f>
        <v>0</v>
      </c>
      <c r="K104" s="19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96"/>
      <c r="D105" s="197" t="s">
        <v>112</v>
      </c>
      <c r="E105" s="198"/>
      <c r="F105" s="198"/>
      <c r="G105" s="198"/>
      <c r="H105" s="198"/>
      <c r="I105" s="199"/>
      <c r="J105" s="200">
        <f>J859</f>
        <v>0</v>
      </c>
      <c r="K105" s="19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96"/>
      <c r="D106" s="197" t="s">
        <v>113</v>
      </c>
      <c r="E106" s="198"/>
      <c r="F106" s="198"/>
      <c r="G106" s="198"/>
      <c r="H106" s="198"/>
      <c r="I106" s="199"/>
      <c r="J106" s="200">
        <f>J897</f>
        <v>0</v>
      </c>
      <c r="K106" s="19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96"/>
      <c r="D107" s="197" t="s">
        <v>114</v>
      </c>
      <c r="E107" s="198"/>
      <c r="F107" s="198"/>
      <c r="G107" s="198"/>
      <c r="H107" s="198"/>
      <c r="I107" s="199"/>
      <c r="J107" s="200">
        <f>J909</f>
        <v>0</v>
      </c>
      <c r="K107" s="19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96"/>
      <c r="D108" s="197" t="s">
        <v>115</v>
      </c>
      <c r="E108" s="198"/>
      <c r="F108" s="198"/>
      <c r="G108" s="198"/>
      <c r="H108" s="198"/>
      <c r="I108" s="199"/>
      <c r="J108" s="200">
        <f>J918</f>
        <v>0</v>
      </c>
      <c r="K108" s="19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96"/>
      <c r="D109" s="197" t="s">
        <v>116</v>
      </c>
      <c r="E109" s="198"/>
      <c r="F109" s="198"/>
      <c r="G109" s="198"/>
      <c r="H109" s="198"/>
      <c r="I109" s="199"/>
      <c r="J109" s="200">
        <f>J927</f>
        <v>0</v>
      </c>
      <c r="K109" s="19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96"/>
      <c r="D110" s="197" t="s">
        <v>117</v>
      </c>
      <c r="E110" s="198"/>
      <c r="F110" s="198"/>
      <c r="G110" s="198"/>
      <c r="H110" s="198"/>
      <c r="I110" s="199"/>
      <c r="J110" s="200">
        <f>J963</f>
        <v>0</v>
      </c>
      <c r="K110" s="19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5"/>
      <c r="C111" s="196"/>
      <c r="D111" s="197" t="s">
        <v>118</v>
      </c>
      <c r="E111" s="198"/>
      <c r="F111" s="198"/>
      <c r="G111" s="198"/>
      <c r="H111" s="198"/>
      <c r="I111" s="199"/>
      <c r="J111" s="200">
        <f>J972</f>
        <v>0</v>
      </c>
      <c r="K111" s="19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5"/>
      <c r="C112" s="196"/>
      <c r="D112" s="197" t="s">
        <v>119</v>
      </c>
      <c r="E112" s="198"/>
      <c r="F112" s="198"/>
      <c r="G112" s="198"/>
      <c r="H112" s="198"/>
      <c r="I112" s="199"/>
      <c r="J112" s="200">
        <f>J1020</f>
        <v>0</v>
      </c>
      <c r="K112" s="19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5"/>
      <c r="C113" s="196"/>
      <c r="D113" s="197" t="s">
        <v>120</v>
      </c>
      <c r="E113" s="198"/>
      <c r="F113" s="198"/>
      <c r="G113" s="198"/>
      <c r="H113" s="198"/>
      <c r="I113" s="199"/>
      <c r="J113" s="200">
        <f>J1043</f>
        <v>0</v>
      </c>
      <c r="K113" s="19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5"/>
      <c r="C114" s="196"/>
      <c r="D114" s="197" t="s">
        <v>121</v>
      </c>
      <c r="E114" s="198"/>
      <c r="F114" s="198"/>
      <c r="G114" s="198"/>
      <c r="H114" s="198"/>
      <c r="I114" s="199"/>
      <c r="J114" s="200">
        <f>J1069</f>
        <v>0</v>
      </c>
      <c r="K114" s="19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5"/>
      <c r="C115" s="196"/>
      <c r="D115" s="197" t="s">
        <v>122</v>
      </c>
      <c r="E115" s="198"/>
      <c r="F115" s="198"/>
      <c r="G115" s="198"/>
      <c r="H115" s="198"/>
      <c r="I115" s="199"/>
      <c r="J115" s="200">
        <f>J1106</f>
        <v>0</v>
      </c>
      <c r="K115" s="196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88"/>
      <c r="C116" s="189"/>
      <c r="D116" s="190" t="s">
        <v>123</v>
      </c>
      <c r="E116" s="191"/>
      <c r="F116" s="191"/>
      <c r="G116" s="191"/>
      <c r="H116" s="191"/>
      <c r="I116" s="192"/>
      <c r="J116" s="193">
        <f>J1126</f>
        <v>0</v>
      </c>
      <c r="K116" s="189"/>
      <c r="L116" s="194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95"/>
      <c r="C117" s="196"/>
      <c r="D117" s="197" t="s">
        <v>124</v>
      </c>
      <c r="E117" s="198"/>
      <c r="F117" s="198"/>
      <c r="G117" s="198"/>
      <c r="H117" s="198"/>
      <c r="I117" s="199"/>
      <c r="J117" s="200">
        <f>J1127</f>
        <v>0</v>
      </c>
      <c r="K117" s="19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5"/>
      <c r="C118" s="196"/>
      <c r="D118" s="197" t="s">
        <v>125</v>
      </c>
      <c r="E118" s="198"/>
      <c r="F118" s="198"/>
      <c r="G118" s="198"/>
      <c r="H118" s="198"/>
      <c r="I118" s="199"/>
      <c r="J118" s="200">
        <f>J1129</f>
        <v>0</v>
      </c>
      <c r="K118" s="196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5"/>
      <c r="C119" s="196"/>
      <c r="D119" s="197" t="s">
        <v>126</v>
      </c>
      <c r="E119" s="198"/>
      <c r="F119" s="198"/>
      <c r="G119" s="198"/>
      <c r="H119" s="198"/>
      <c r="I119" s="199"/>
      <c r="J119" s="200">
        <f>J1133</f>
        <v>0</v>
      </c>
      <c r="K119" s="196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9"/>
      <c r="B120" s="40"/>
      <c r="C120" s="41"/>
      <c r="D120" s="41"/>
      <c r="E120" s="41"/>
      <c r="F120" s="41"/>
      <c r="G120" s="41"/>
      <c r="H120" s="41"/>
      <c r="I120" s="140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67"/>
      <c r="C121" s="68"/>
      <c r="D121" s="68"/>
      <c r="E121" s="68"/>
      <c r="F121" s="68"/>
      <c r="G121" s="68"/>
      <c r="H121" s="68"/>
      <c r="I121" s="179"/>
      <c r="J121" s="68"/>
      <c r="K121" s="68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5" s="2" customFormat="1" ht="6.96" customHeight="1">
      <c r="A125" s="39"/>
      <c r="B125" s="69"/>
      <c r="C125" s="70"/>
      <c r="D125" s="70"/>
      <c r="E125" s="70"/>
      <c r="F125" s="70"/>
      <c r="G125" s="70"/>
      <c r="H125" s="70"/>
      <c r="I125" s="182"/>
      <c r="J125" s="70"/>
      <c r="K125" s="70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4.96" customHeight="1">
      <c r="A126" s="39"/>
      <c r="B126" s="40"/>
      <c r="C126" s="24" t="s">
        <v>127</v>
      </c>
      <c r="D126" s="41"/>
      <c r="E126" s="41"/>
      <c r="F126" s="41"/>
      <c r="G126" s="41"/>
      <c r="H126" s="41"/>
      <c r="I126" s="140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140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16</v>
      </c>
      <c r="D128" s="41"/>
      <c r="E128" s="41"/>
      <c r="F128" s="41"/>
      <c r="G128" s="41"/>
      <c r="H128" s="41"/>
      <c r="I128" s="140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E7</f>
        <v>Náchod, Zámecká 243, Bartoňova vila, obnova teras</v>
      </c>
      <c r="F129" s="41"/>
      <c r="G129" s="41"/>
      <c r="H129" s="41"/>
      <c r="I129" s="140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140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F10</f>
        <v>Zámecká 243, 547 01 Náchod</v>
      </c>
      <c r="G131" s="41"/>
      <c r="H131" s="41"/>
      <c r="I131" s="143" t="s">
        <v>22</v>
      </c>
      <c r="J131" s="80" t="str">
        <f>IF(J10="","",J10)</f>
        <v>11. 12. 2019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140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E13</f>
        <v>Město Náchod</v>
      </c>
      <c r="G133" s="41"/>
      <c r="H133" s="41"/>
      <c r="I133" s="143" t="s">
        <v>32</v>
      </c>
      <c r="J133" s="37" t="str">
        <f>E19</f>
        <v>INRECO, s.r.o.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30</v>
      </c>
      <c r="D134" s="41"/>
      <c r="E134" s="41"/>
      <c r="F134" s="28" t="str">
        <f>IF(E16="","",E16)</f>
        <v>Vyplň údaj</v>
      </c>
      <c r="G134" s="41"/>
      <c r="H134" s="41"/>
      <c r="I134" s="143" t="s">
        <v>37</v>
      </c>
      <c r="J134" s="37" t="str">
        <f>E22</f>
        <v>BACing s.r.o.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140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2"/>
      <c r="B136" s="203"/>
      <c r="C136" s="204" t="s">
        <v>128</v>
      </c>
      <c r="D136" s="205" t="s">
        <v>67</v>
      </c>
      <c r="E136" s="205" t="s">
        <v>63</v>
      </c>
      <c r="F136" s="205" t="s">
        <v>64</v>
      </c>
      <c r="G136" s="205" t="s">
        <v>129</v>
      </c>
      <c r="H136" s="205" t="s">
        <v>130</v>
      </c>
      <c r="I136" s="206" t="s">
        <v>131</v>
      </c>
      <c r="J136" s="205" t="s">
        <v>99</v>
      </c>
      <c r="K136" s="207" t="s">
        <v>132</v>
      </c>
      <c r="L136" s="208"/>
      <c r="M136" s="101" t="s">
        <v>1</v>
      </c>
      <c r="N136" s="102" t="s">
        <v>46</v>
      </c>
      <c r="O136" s="102" t="s">
        <v>133</v>
      </c>
      <c r="P136" s="102" t="s">
        <v>134</v>
      </c>
      <c r="Q136" s="102" t="s">
        <v>135</v>
      </c>
      <c r="R136" s="102" t="s">
        <v>136</v>
      </c>
      <c r="S136" s="102" t="s">
        <v>137</v>
      </c>
      <c r="T136" s="103" t="s">
        <v>138</v>
      </c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</row>
    <row r="137" s="2" customFormat="1" ht="22.8" customHeight="1">
      <c r="A137" s="39"/>
      <c r="B137" s="40"/>
      <c r="C137" s="108" t="s">
        <v>139</v>
      </c>
      <c r="D137" s="41"/>
      <c r="E137" s="41"/>
      <c r="F137" s="41"/>
      <c r="G137" s="41"/>
      <c r="H137" s="41"/>
      <c r="I137" s="140"/>
      <c r="J137" s="209">
        <f>BK137</f>
        <v>0</v>
      </c>
      <c r="K137" s="41"/>
      <c r="L137" s="45"/>
      <c r="M137" s="104"/>
      <c r="N137" s="210"/>
      <c r="O137" s="105"/>
      <c r="P137" s="211">
        <f>P138+P692+P1126</f>
        <v>0</v>
      </c>
      <c r="Q137" s="105"/>
      <c r="R137" s="211">
        <f>R138+R692+R1126</f>
        <v>102.93404078000002</v>
      </c>
      <c r="S137" s="105"/>
      <c r="T137" s="212">
        <f>T138+T692+T1126</f>
        <v>53.599299350000003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81</v>
      </c>
      <c r="AU137" s="18" t="s">
        <v>101</v>
      </c>
      <c r="BK137" s="213">
        <f>BK138+BK692+BK1126</f>
        <v>0</v>
      </c>
    </row>
    <row r="138" s="12" customFormat="1" ht="25.92" customHeight="1">
      <c r="A138" s="12"/>
      <c r="B138" s="214"/>
      <c r="C138" s="215"/>
      <c r="D138" s="216" t="s">
        <v>81</v>
      </c>
      <c r="E138" s="217" t="s">
        <v>140</v>
      </c>
      <c r="F138" s="217" t="s">
        <v>141</v>
      </c>
      <c r="G138" s="215"/>
      <c r="H138" s="215"/>
      <c r="I138" s="218"/>
      <c r="J138" s="219">
        <f>BK138</f>
        <v>0</v>
      </c>
      <c r="K138" s="215"/>
      <c r="L138" s="220"/>
      <c r="M138" s="221"/>
      <c r="N138" s="222"/>
      <c r="O138" s="222"/>
      <c r="P138" s="223">
        <f>P139+P148+P188+P225+P537+P681+P690</f>
        <v>0</v>
      </c>
      <c r="Q138" s="222"/>
      <c r="R138" s="223">
        <f>R139+R148+R188+R225+R537+R681+R690</f>
        <v>80.346955160000007</v>
      </c>
      <c r="S138" s="222"/>
      <c r="T138" s="224">
        <f>T139+T148+T188+T225+T537+T681+T690</f>
        <v>45.169516000000002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87</v>
      </c>
      <c r="AT138" s="226" t="s">
        <v>81</v>
      </c>
      <c r="AU138" s="226" t="s">
        <v>82</v>
      </c>
      <c r="AY138" s="225" t="s">
        <v>142</v>
      </c>
      <c r="BK138" s="227">
        <f>BK139+BK148+BK188+BK225+BK537+BK681+BK690</f>
        <v>0</v>
      </c>
    </row>
    <row r="139" s="12" customFormat="1" ht="22.8" customHeight="1">
      <c r="A139" s="12"/>
      <c r="B139" s="214"/>
      <c r="C139" s="215"/>
      <c r="D139" s="216" t="s">
        <v>81</v>
      </c>
      <c r="E139" s="228" t="s">
        <v>87</v>
      </c>
      <c r="F139" s="228" t="s">
        <v>143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SUM(P140:P147)</f>
        <v>0</v>
      </c>
      <c r="Q139" s="222"/>
      <c r="R139" s="223">
        <f>SUM(R140:R147)</f>
        <v>0</v>
      </c>
      <c r="S139" s="222"/>
      <c r="T139" s="224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87</v>
      </c>
      <c r="AT139" s="226" t="s">
        <v>81</v>
      </c>
      <c r="AU139" s="226" t="s">
        <v>87</v>
      </c>
      <c r="AY139" s="225" t="s">
        <v>142</v>
      </c>
      <c r="BK139" s="227">
        <f>SUM(BK140:BK147)</f>
        <v>0</v>
      </c>
    </row>
    <row r="140" s="2" customFormat="1" ht="16.5" customHeight="1">
      <c r="A140" s="39"/>
      <c r="B140" s="40"/>
      <c r="C140" s="230" t="s">
        <v>87</v>
      </c>
      <c r="D140" s="230" t="s">
        <v>144</v>
      </c>
      <c r="E140" s="231" t="s">
        <v>145</v>
      </c>
      <c r="F140" s="232" t="s">
        <v>146</v>
      </c>
      <c r="G140" s="233" t="s">
        <v>90</v>
      </c>
      <c r="H140" s="234">
        <v>19.285</v>
      </c>
      <c r="I140" s="235"/>
      <c r="J140" s="236">
        <f>ROUND(I140*H140,2)</f>
        <v>0</v>
      </c>
      <c r="K140" s="232" t="s">
        <v>147</v>
      </c>
      <c r="L140" s="45"/>
      <c r="M140" s="237" t="s">
        <v>1</v>
      </c>
      <c r="N140" s="238" t="s">
        <v>47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148</v>
      </c>
      <c r="AT140" s="241" t="s">
        <v>144</v>
      </c>
      <c r="AU140" s="241" t="s">
        <v>92</v>
      </c>
      <c r="AY140" s="18" t="s">
        <v>142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87</v>
      </c>
      <c r="BK140" s="242">
        <f>ROUND(I140*H140,2)</f>
        <v>0</v>
      </c>
      <c r="BL140" s="18" t="s">
        <v>148</v>
      </c>
      <c r="BM140" s="241" t="s">
        <v>149</v>
      </c>
    </row>
    <row r="141" s="13" customFormat="1">
      <c r="A141" s="13"/>
      <c r="B141" s="243"/>
      <c r="C141" s="244"/>
      <c r="D141" s="245" t="s">
        <v>150</v>
      </c>
      <c r="E141" s="246" t="s">
        <v>1</v>
      </c>
      <c r="F141" s="247" t="s">
        <v>151</v>
      </c>
      <c r="G141" s="244"/>
      <c r="H141" s="246" t="s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3" t="s">
        <v>150</v>
      </c>
      <c r="AU141" s="253" t="s">
        <v>92</v>
      </c>
      <c r="AV141" s="13" t="s">
        <v>87</v>
      </c>
      <c r="AW141" s="13" t="s">
        <v>36</v>
      </c>
      <c r="AX141" s="13" t="s">
        <v>82</v>
      </c>
      <c r="AY141" s="253" t="s">
        <v>142</v>
      </c>
    </row>
    <row r="142" s="13" customFormat="1">
      <c r="A142" s="13"/>
      <c r="B142" s="243"/>
      <c r="C142" s="244"/>
      <c r="D142" s="245" t="s">
        <v>150</v>
      </c>
      <c r="E142" s="246" t="s">
        <v>1</v>
      </c>
      <c r="F142" s="247" t="s">
        <v>152</v>
      </c>
      <c r="G142" s="244"/>
      <c r="H142" s="246" t="s">
        <v>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150</v>
      </c>
      <c r="AU142" s="253" t="s">
        <v>92</v>
      </c>
      <c r="AV142" s="13" t="s">
        <v>87</v>
      </c>
      <c r="AW142" s="13" t="s">
        <v>36</v>
      </c>
      <c r="AX142" s="13" t="s">
        <v>82</v>
      </c>
      <c r="AY142" s="253" t="s">
        <v>142</v>
      </c>
    </row>
    <row r="143" s="13" customFormat="1">
      <c r="A143" s="13"/>
      <c r="B143" s="243"/>
      <c r="C143" s="244"/>
      <c r="D143" s="245" t="s">
        <v>150</v>
      </c>
      <c r="E143" s="246" t="s">
        <v>1</v>
      </c>
      <c r="F143" s="247" t="s">
        <v>153</v>
      </c>
      <c r="G143" s="244"/>
      <c r="H143" s="246" t="s">
        <v>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3" t="s">
        <v>150</v>
      </c>
      <c r="AU143" s="253" t="s">
        <v>92</v>
      </c>
      <c r="AV143" s="13" t="s">
        <v>87</v>
      </c>
      <c r="AW143" s="13" t="s">
        <v>36</v>
      </c>
      <c r="AX143" s="13" t="s">
        <v>82</v>
      </c>
      <c r="AY143" s="253" t="s">
        <v>142</v>
      </c>
    </row>
    <row r="144" s="13" customFormat="1">
      <c r="A144" s="13"/>
      <c r="B144" s="243"/>
      <c r="C144" s="244"/>
      <c r="D144" s="245" t="s">
        <v>150</v>
      </c>
      <c r="E144" s="246" t="s">
        <v>1</v>
      </c>
      <c r="F144" s="247" t="s">
        <v>154</v>
      </c>
      <c r="G144" s="244"/>
      <c r="H144" s="246" t="s">
        <v>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150</v>
      </c>
      <c r="AU144" s="253" t="s">
        <v>92</v>
      </c>
      <c r="AV144" s="13" t="s">
        <v>87</v>
      </c>
      <c r="AW144" s="13" t="s">
        <v>36</v>
      </c>
      <c r="AX144" s="13" t="s">
        <v>82</v>
      </c>
      <c r="AY144" s="253" t="s">
        <v>142</v>
      </c>
    </row>
    <row r="145" s="14" customFormat="1">
      <c r="A145" s="14"/>
      <c r="B145" s="254"/>
      <c r="C145" s="255"/>
      <c r="D145" s="245" t="s">
        <v>150</v>
      </c>
      <c r="E145" s="256" t="s">
        <v>1</v>
      </c>
      <c r="F145" s="257" t="s">
        <v>155</v>
      </c>
      <c r="G145" s="255"/>
      <c r="H145" s="258">
        <v>18.190999999999999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4" t="s">
        <v>150</v>
      </c>
      <c r="AU145" s="264" t="s">
        <v>92</v>
      </c>
      <c r="AV145" s="14" t="s">
        <v>92</v>
      </c>
      <c r="AW145" s="14" t="s">
        <v>36</v>
      </c>
      <c r="AX145" s="14" t="s">
        <v>82</v>
      </c>
      <c r="AY145" s="264" t="s">
        <v>142</v>
      </c>
    </row>
    <row r="146" s="14" customFormat="1">
      <c r="A146" s="14"/>
      <c r="B146" s="254"/>
      <c r="C146" s="255"/>
      <c r="D146" s="245" t="s">
        <v>150</v>
      </c>
      <c r="E146" s="256" t="s">
        <v>1</v>
      </c>
      <c r="F146" s="257" t="s">
        <v>156</v>
      </c>
      <c r="G146" s="255"/>
      <c r="H146" s="258">
        <v>1.0940000000000001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4" t="s">
        <v>150</v>
      </c>
      <c r="AU146" s="264" t="s">
        <v>92</v>
      </c>
      <c r="AV146" s="14" t="s">
        <v>92</v>
      </c>
      <c r="AW146" s="14" t="s">
        <v>36</v>
      </c>
      <c r="AX146" s="14" t="s">
        <v>82</v>
      </c>
      <c r="AY146" s="264" t="s">
        <v>142</v>
      </c>
    </row>
    <row r="147" s="15" customFormat="1">
      <c r="A147" s="15"/>
      <c r="B147" s="265"/>
      <c r="C147" s="266"/>
      <c r="D147" s="245" t="s">
        <v>150</v>
      </c>
      <c r="E147" s="267" t="s">
        <v>1</v>
      </c>
      <c r="F147" s="268" t="s">
        <v>157</v>
      </c>
      <c r="G147" s="266"/>
      <c r="H147" s="269">
        <v>19.285</v>
      </c>
      <c r="I147" s="270"/>
      <c r="J147" s="266"/>
      <c r="K147" s="266"/>
      <c r="L147" s="271"/>
      <c r="M147" s="272"/>
      <c r="N147" s="273"/>
      <c r="O147" s="273"/>
      <c r="P147" s="273"/>
      <c r="Q147" s="273"/>
      <c r="R147" s="273"/>
      <c r="S147" s="273"/>
      <c r="T147" s="27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5" t="s">
        <v>150</v>
      </c>
      <c r="AU147" s="275" t="s">
        <v>92</v>
      </c>
      <c r="AV147" s="15" t="s">
        <v>148</v>
      </c>
      <c r="AW147" s="15" t="s">
        <v>36</v>
      </c>
      <c r="AX147" s="15" t="s">
        <v>87</v>
      </c>
      <c r="AY147" s="275" t="s">
        <v>142</v>
      </c>
    </row>
    <row r="148" s="12" customFormat="1" ht="22.8" customHeight="1">
      <c r="A148" s="12"/>
      <c r="B148" s="214"/>
      <c r="C148" s="215"/>
      <c r="D148" s="216" t="s">
        <v>81</v>
      </c>
      <c r="E148" s="228" t="s">
        <v>158</v>
      </c>
      <c r="F148" s="228" t="s">
        <v>159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SUM(P149:P187)</f>
        <v>0</v>
      </c>
      <c r="Q148" s="222"/>
      <c r="R148" s="223">
        <f>SUM(R149:R187)</f>
        <v>13.677405449999998</v>
      </c>
      <c r="S148" s="222"/>
      <c r="T148" s="224">
        <f>SUM(T149:T187)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87</v>
      </c>
      <c r="AT148" s="226" t="s">
        <v>81</v>
      </c>
      <c r="AU148" s="226" t="s">
        <v>87</v>
      </c>
      <c r="AY148" s="225" t="s">
        <v>142</v>
      </c>
      <c r="BK148" s="227">
        <f>SUM(BK149:BK187)</f>
        <v>0</v>
      </c>
    </row>
    <row r="149" s="2" customFormat="1" ht="24" customHeight="1">
      <c r="A149" s="39"/>
      <c r="B149" s="40"/>
      <c r="C149" s="230" t="s">
        <v>92</v>
      </c>
      <c r="D149" s="230" t="s">
        <v>144</v>
      </c>
      <c r="E149" s="231" t="s">
        <v>160</v>
      </c>
      <c r="F149" s="232" t="s">
        <v>161</v>
      </c>
      <c r="G149" s="233" t="s">
        <v>162</v>
      </c>
      <c r="H149" s="234">
        <v>26</v>
      </c>
      <c r="I149" s="235"/>
      <c r="J149" s="236">
        <f>ROUND(I149*H149,2)</f>
        <v>0</v>
      </c>
      <c r="K149" s="232" t="s">
        <v>147</v>
      </c>
      <c r="L149" s="45"/>
      <c r="M149" s="237" t="s">
        <v>1</v>
      </c>
      <c r="N149" s="238" t="s">
        <v>47</v>
      </c>
      <c r="O149" s="92"/>
      <c r="P149" s="239">
        <f>O149*H149</f>
        <v>0</v>
      </c>
      <c r="Q149" s="239">
        <v>0.073669999999999999</v>
      </c>
      <c r="R149" s="239">
        <f>Q149*H149</f>
        <v>1.9154199999999999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148</v>
      </c>
      <c r="AT149" s="241" t="s">
        <v>144</v>
      </c>
      <c r="AU149" s="241" t="s">
        <v>92</v>
      </c>
      <c r="AY149" s="18" t="s">
        <v>142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87</v>
      </c>
      <c r="BK149" s="242">
        <f>ROUND(I149*H149,2)</f>
        <v>0</v>
      </c>
      <c r="BL149" s="18" t="s">
        <v>148</v>
      </c>
      <c r="BM149" s="241" t="s">
        <v>163</v>
      </c>
    </row>
    <row r="150" s="13" customFormat="1">
      <c r="A150" s="13"/>
      <c r="B150" s="243"/>
      <c r="C150" s="244"/>
      <c r="D150" s="245" t="s">
        <v>150</v>
      </c>
      <c r="E150" s="246" t="s">
        <v>1</v>
      </c>
      <c r="F150" s="247" t="s">
        <v>151</v>
      </c>
      <c r="G150" s="244"/>
      <c r="H150" s="246" t="s">
        <v>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150</v>
      </c>
      <c r="AU150" s="253" t="s">
        <v>92</v>
      </c>
      <c r="AV150" s="13" t="s">
        <v>87</v>
      </c>
      <c r="AW150" s="13" t="s">
        <v>36</v>
      </c>
      <c r="AX150" s="13" t="s">
        <v>82</v>
      </c>
      <c r="AY150" s="253" t="s">
        <v>142</v>
      </c>
    </row>
    <row r="151" s="13" customFormat="1">
      <c r="A151" s="13"/>
      <c r="B151" s="243"/>
      <c r="C151" s="244"/>
      <c r="D151" s="245" t="s">
        <v>150</v>
      </c>
      <c r="E151" s="246" t="s">
        <v>1</v>
      </c>
      <c r="F151" s="247" t="s">
        <v>164</v>
      </c>
      <c r="G151" s="244"/>
      <c r="H151" s="246" t="s">
        <v>1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150</v>
      </c>
      <c r="AU151" s="253" t="s">
        <v>92</v>
      </c>
      <c r="AV151" s="13" t="s">
        <v>87</v>
      </c>
      <c r="AW151" s="13" t="s">
        <v>36</v>
      </c>
      <c r="AX151" s="13" t="s">
        <v>82</v>
      </c>
      <c r="AY151" s="253" t="s">
        <v>142</v>
      </c>
    </row>
    <row r="152" s="14" customFormat="1">
      <c r="A152" s="14"/>
      <c r="B152" s="254"/>
      <c r="C152" s="255"/>
      <c r="D152" s="245" t="s">
        <v>150</v>
      </c>
      <c r="E152" s="256" t="s">
        <v>1</v>
      </c>
      <c r="F152" s="257" t="s">
        <v>165</v>
      </c>
      <c r="G152" s="255"/>
      <c r="H152" s="258">
        <v>26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4" t="s">
        <v>150</v>
      </c>
      <c r="AU152" s="264" t="s">
        <v>92</v>
      </c>
      <c r="AV152" s="14" t="s">
        <v>92</v>
      </c>
      <c r="AW152" s="14" t="s">
        <v>36</v>
      </c>
      <c r="AX152" s="14" t="s">
        <v>82</v>
      </c>
      <c r="AY152" s="264" t="s">
        <v>142</v>
      </c>
    </row>
    <row r="153" s="15" customFormat="1">
      <c r="A153" s="15"/>
      <c r="B153" s="265"/>
      <c r="C153" s="266"/>
      <c r="D153" s="245" t="s">
        <v>150</v>
      </c>
      <c r="E153" s="267" t="s">
        <v>1</v>
      </c>
      <c r="F153" s="268" t="s">
        <v>157</v>
      </c>
      <c r="G153" s="266"/>
      <c r="H153" s="269">
        <v>26</v>
      </c>
      <c r="I153" s="270"/>
      <c r="J153" s="266"/>
      <c r="K153" s="266"/>
      <c r="L153" s="271"/>
      <c r="M153" s="272"/>
      <c r="N153" s="273"/>
      <c r="O153" s="273"/>
      <c r="P153" s="273"/>
      <c r="Q153" s="273"/>
      <c r="R153" s="273"/>
      <c r="S153" s="273"/>
      <c r="T153" s="27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5" t="s">
        <v>150</v>
      </c>
      <c r="AU153" s="275" t="s">
        <v>92</v>
      </c>
      <c r="AV153" s="15" t="s">
        <v>148</v>
      </c>
      <c r="AW153" s="15" t="s">
        <v>36</v>
      </c>
      <c r="AX153" s="15" t="s">
        <v>87</v>
      </c>
      <c r="AY153" s="275" t="s">
        <v>142</v>
      </c>
    </row>
    <row r="154" s="2" customFormat="1" ht="24" customHeight="1">
      <c r="A154" s="39"/>
      <c r="B154" s="40"/>
      <c r="C154" s="230" t="s">
        <v>158</v>
      </c>
      <c r="D154" s="230" t="s">
        <v>144</v>
      </c>
      <c r="E154" s="231" t="s">
        <v>166</v>
      </c>
      <c r="F154" s="232" t="s">
        <v>167</v>
      </c>
      <c r="G154" s="233" t="s">
        <v>168</v>
      </c>
      <c r="H154" s="234">
        <v>0.25900000000000001</v>
      </c>
      <c r="I154" s="235"/>
      <c r="J154" s="236">
        <f>ROUND(I154*H154,2)</f>
        <v>0</v>
      </c>
      <c r="K154" s="232" t="s">
        <v>147</v>
      </c>
      <c r="L154" s="45"/>
      <c r="M154" s="237" t="s">
        <v>1</v>
      </c>
      <c r="N154" s="238" t="s">
        <v>47</v>
      </c>
      <c r="O154" s="92"/>
      <c r="P154" s="239">
        <f>O154*H154</f>
        <v>0</v>
      </c>
      <c r="Q154" s="239">
        <v>1.8775</v>
      </c>
      <c r="R154" s="239">
        <f>Q154*H154</f>
        <v>0.4862725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148</v>
      </c>
      <c r="AT154" s="241" t="s">
        <v>144</v>
      </c>
      <c r="AU154" s="241" t="s">
        <v>92</v>
      </c>
      <c r="AY154" s="18" t="s">
        <v>142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87</v>
      </c>
      <c r="BK154" s="242">
        <f>ROUND(I154*H154,2)</f>
        <v>0</v>
      </c>
      <c r="BL154" s="18" t="s">
        <v>148</v>
      </c>
      <c r="BM154" s="241" t="s">
        <v>169</v>
      </c>
    </row>
    <row r="155" s="14" customFormat="1">
      <c r="A155" s="14"/>
      <c r="B155" s="254"/>
      <c r="C155" s="255"/>
      <c r="D155" s="245" t="s">
        <v>150</v>
      </c>
      <c r="E155" s="256" t="s">
        <v>1</v>
      </c>
      <c r="F155" s="257" t="s">
        <v>170</v>
      </c>
      <c r="G155" s="255"/>
      <c r="H155" s="258">
        <v>0.25900000000000001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4" t="s">
        <v>150</v>
      </c>
      <c r="AU155" s="264" t="s">
        <v>92</v>
      </c>
      <c r="AV155" s="14" t="s">
        <v>92</v>
      </c>
      <c r="AW155" s="14" t="s">
        <v>36</v>
      </c>
      <c r="AX155" s="14" t="s">
        <v>82</v>
      </c>
      <c r="AY155" s="264" t="s">
        <v>142</v>
      </c>
    </row>
    <row r="156" s="15" customFormat="1">
      <c r="A156" s="15"/>
      <c r="B156" s="265"/>
      <c r="C156" s="266"/>
      <c r="D156" s="245" t="s">
        <v>150</v>
      </c>
      <c r="E156" s="267" t="s">
        <v>1</v>
      </c>
      <c r="F156" s="268" t="s">
        <v>157</v>
      </c>
      <c r="G156" s="266"/>
      <c r="H156" s="269">
        <v>0.25900000000000001</v>
      </c>
      <c r="I156" s="270"/>
      <c r="J156" s="266"/>
      <c r="K156" s="266"/>
      <c r="L156" s="271"/>
      <c r="M156" s="272"/>
      <c r="N156" s="273"/>
      <c r="O156" s="273"/>
      <c r="P156" s="273"/>
      <c r="Q156" s="273"/>
      <c r="R156" s="273"/>
      <c r="S156" s="273"/>
      <c r="T156" s="27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5" t="s">
        <v>150</v>
      </c>
      <c r="AU156" s="275" t="s">
        <v>92</v>
      </c>
      <c r="AV156" s="15" t="s">
        <v>148</v>
      </c>
      <c r="AW156" s="15" t="s">
        <v>36</v>
      </c>
      <c r="AX156" s="15" t="s">
        <v>87</v>
      </c>
      <c r="AY156" s="275" t="s">
        <v>142</v>
      </c>
    </row>
    <row r="157" s="2" customFormat="1" ht="24" customHeight="1">
      <c r="A157" s="39"/>
      <c r="B157" s="40"/>
      <c r="C157" s="230" t="s">
        <v>148</v>
      </c>
      <c r="D157" s="230" t="s">
        <v>144</v>
      </c>
      <c r="E157" s="231" t="s">
        <v>171</v>
      </c>
      <c r="F157" s="232" t="s">
        <v>172</v>
      </c>
      <c r="G157" s="233" t="s">
        <v>90</v>
      </c>
      <c r="H157" s="234">
        <v>19.5</v>
      </c>
      <c r="I157" s="235"/>
      <c r="J157" s="236">
        <f>ROUND(I157*H157,2)</f>
        <v>0</v>
      </c>
      <c r="K157" s="232" t="s">
        <v>147</v>
      </c>
      <c r="L157" s="45"/>
      <c r="M157" s="237" t="s">
        <v>1</v>
      </c>
      <c r="N157" s="238" t="s">
        <v>47</v>
      </c>
      <c r="O157" s="92"/>
      <c r="P157" s="239">
        <f>O157*H157</f>
        <v>0</v>
      </c>
      <c r="Q157" s="239">
        <v>0.48402000000000001</v>
      </c>
      <c r="R157" s="239">
        <f>Q157*H157</f>
        <v>9.4383900000000001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148</v>
      </c>
      <c r="AT157" s="241" t="s">
        <v>144</v>
      </c>
      <c r="AU157" s="241" t="s">
        <v>92</v>
      </c>
      <c r="AY157" s="18" t="s">
        <v>142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87</v>
      </c>
      <c r="BK157" s="242">
        <f>ROUND(I157*H157,2)</f>
        <v>0</v>
      </c>
      <c r="BL157" s="18" t="s">
        <v>148</v>
      </c>
      <c r="BM157" s="241" t="s">
        <v>173</v>
      </c>
    </row>
    <row r="158" s="13" customFormat="1">
      <c r="A158" s="13"/>
      <c r="B158" s="243"/>
      <c r="C158" s="244"/>
      <c r="D158" s="245" t="s">
        <v>150</v>
      </c>
      <c r="E158" s="246" t="s">
        <v>1</v>
      </c>
      <c r="F158" s="247" t="s">
        <v>151</v>
      </c>
      <c r="G158" s="244"/>
      <c r="H158" s="246" t="s">
        <v>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150</v>
      </c>
      <c r="AU158" s="253" t="s">
        <v>92</v>
      </c>
      <c r="AV158" s="13" t="s">
        <v>87</v>
      </c>
      <c r="AW158" s="13" t="s">
        <v>36</v>
      </c>
      <c r="AX158" s="13" t="s">
        <v>82</v>
      </c>
      <c r="AY158" s="253" t="s">
        <v>142</v>
      </c>
    </row>
    <row r="159" s="13" customFormat="1">
      <c r="A159" s="13"/>
      <c r="B159" s="243"/>
      <c r="C159" s="244"/>
      <c r="D159" s="245" t="s">
        <v>150</v>
      </c>
      <c r="E159" s="246" t="s">
        <v>1</v>
      </c>
      <c r="F159" s="247" t="s">
        <v>164</v>
      </c>
      <c r="G159" s="244"/>
      <c r="H159" s="246" t="s">
        <v>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150</v>
      </c>
      <c r="AU159" s="253" t="s">
        <v>92</v>
      </c>
      <c r="AV159" s="13" t="s">
        <v>87</v>
      </c>
      <c r="AW159" s="13" t="s">
        <v>36</v>
      </c>
      <c r="AX159" s="13" t="s">
        <v>82</v>
      </c>
      <c r="AY159" s="253" t="s">
        <v>142</v>
      </c>
    </row>
    <row r="160" s="13" customFormat="1">
      <c r="A160" s="13"/>
      <c r="B160" s="243"/>
      <c r="C160" s="244"/>
      <c r="D160" s="245" t="s">
        <v>150</v>
      </c>
      <c r="E160" s="246" t="s">
        <v>1</v>
      </c>
      <c r="F160" s="247" t="s">
        <v>154</v>
      </c>
      <c r="G160" s="244"/>
      <c r="H160" s="246" t="s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150</v>
      </c>
      <c r="AU160" s="253" t="s">
        <v>92</v>
      </c>
      <c r="AV160" s="13" t="s">
        <v>87</v>
      </c>
      <c r="AW160" s="13" t="s">
        <v>36</v>
      </c>
      <c r="AX160" s="13" t="s">
        <v>82</v>
      </c>
      <c r="AY160" s="253" t="s">
        <v>142</v>
      </c>
    </row>
    <row r="161" s="13" customFormat="1">
      <c r="A161" s="13"/>
      <c r="B161" s="243"/>
      <c r="C161" s="244"/>
      <c r="D161" s="245" t="s">
        <v>150</v>
      </c>
      <c r="E161" s="246" t="s">
        <v>1</v>
      </c>
      <c r="F161" s="247" t="s">
        <v>174</v>
      </c>
      <c r="G161" s="244"/>
      <c r="H161" s="246" t="s">
        <v>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3" t="s">
        <v>150</v>
      </c>
      <c r="AU161" s="253" t="s">
        <v>92</v>
      </c>
      <c r="AV161" s="13" t="s">
        <v>87</v>
      </c>
      <c r="AW161" s="13" t="s">
        <v>36</v>
      </c>
      <c r="AX161" s="13" t="s">
        <v>82</v>
      </c>
      <c r="AY161" s="253" t="s">
        <v>142</v>
      </c>
    </row>
    <row r="162" s="14" customFormat="1">
      <c r="A162" s="14"/>
      <c r="B162" s="254"/>
      <c r="C162" s="255"/>
      <c r="D162" s="245" t="s">
        <v>150</v>
      </c>
      <c r="E162" s="256" t="s">
        <v>1</v>
      </c>
      <c r="F162" s="257" t="s">
        <v>175</v>
      </c>
      <c r="G162" s="255"/>
      <c r="H162" s="258">
        <v>19.5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4" t="s">
        <v>150</v>
      </c>
      <c r="AU162" s="264" t="s">
        <v>92</v>
      </c>
      <c r="AV162" s="14" t="s">
        <v>92</v>
      </c>
      <c r="AW162" s="14" t="s">
        <v>36</v>
      </c>
      <c r="AX162" s="14" t="s">
        <v>82</v>
      </c>
      <c r="AY162" s="264" t="s">
        <v>142</v>
      </c>
    </row>
    <row r="163" s="15" customFormat="1">
      <c r="A163" s="15"/>
      <c r="B163" s="265"/>
      <c r="C163" s="266"/>
      <c r="D163" s="245" t="s">
        <v>150</v>
      </c>
      <c r="E163" s="267" t="s">
        <v>1</v>
      </c>
      <c r="F163" s="268" t="s">
        <v>157</v>
      </c>
      <c r="G163" s="266"/>
      <c r="H163" s="269">
        <v>19.5</v>
      </c>
      <c r="I163" s="270"/>
      <c r="J163" s="266"/>
      <c r="K163" s="266"/>
      <c r="L163" s="271"/>
      <c r="M163" s="272"/>
      <c r="N163" s="273"/>
      <c r="O163" s="273"/>
      <c r="P163" s="273"/>
      <c r="Q163" s="273"/>
      <c r="R163" s="273"/>
      <c r="S163" s="273"/>
      <c r="T163" s="27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5" t="s">
        <v>150</v>
      </c>
      <c r="AU163" s="275" t="s">
        <v>92</v>
      </c>
      <c r="AV163" s="15" t="s">
        <v>148</v>
      </c>
      <c r="AW163" s="15" t="s">
        <v>36</v>
      </c>
      <c r="AX163" s="15" t="s">
        <v>87</v>
      </c>
      <c r="AY163" s="275" t="s">
        <v>142</v>
      </c>
    </row>
    <row r="164" s="2" customFormat="1" ht="24" customHeight="1">
      <c r="A164" s="39"/>
      <c r="B164" s="40"/>
      <c r="C164" s="230" t="s">
        <v>176</v>
      </c>
      <c r="D164" s="230" t="s">
        <v>144</v>
      </c>
      <c r="E164" s="231" t="s">
        <v>177</v>
      </c>
      <c r="F164" s="232" t="s">
        <v>178</v>
      </c>
      <c r="G164" s="233" t="s">
        <v>168</v>
      </c>
      <c r="H164" s="234">
        <v>0.71699999999999997</v>
      </c>
      <c r="I164" s="235"/>
      <c r="J164" s="236">
        <f>ROUND(I164*H164,2)</f>
        <v>0</v>
      </c>
      <c r="K164" s="232" t="s">
        <v>147</v>
      </c>
      <c r="L164" s="45"/>
      <c r="M164" s="237" t="s">
        <v>1</v>
      </c>
      <c r="N164" s="238" t="s">
        <v>47</v>
      </c>
      <c r="O164" s="92"/>
      <c r="P164" s="239">
        <f>O164*H164</f>
        <v>0</v>
      </c>
      <c r="Q164" s="239">
        <v>2.4533100000000001</v>
      </c>
      <c r="R164" s="239">
        <f>Q164*H164</f>
        <v>1.7590232699999999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148</v>
      </c>
      <c r="AT164" s="241" t="s">
        <v>144</v>
      </c>
      <c r="AU164" s="241" t="s">
        <v>92</v>
      </c>
      <c r="AY164" s="18" t="s">
        <v>142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87</v>
      </c>
      <c r="BK164" s="242">
        <f>ROUND(I164*H164,2)</f>
        <v>0</v>
      </c>
      <c r="BL164" s="18" t="s">
        <v>148</v>
      </c>
      <c r="BM164" s="241" t="s">
        <v>179</v>
      </c>
    </row>
    <row r="165" s="13" customFormat="1">
      <c r="A165" s="13"/>
      <c r="B165" s="243"/>
      <c r="C165" s="244"/>
      <c r="D165" s="245" t="s">
        <v>150</v>
      </c>
      <c r="E165" s="246" t="s">
        <v>1</v>
      </c>
      <c r="F165" s="247" t="s">
        <v>151</v>
      </c>
      <c r="G165" s="244"/>
      <c r="H165" s="246" t="s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150</v>
      </c>
      <c r="AU165" s="253" t="s">
        <v>92</v>
      </c>
      <c r="AV165" s="13" t="s">
        <v>87</v>
      </c>
      <c r="AW165" s="13" t="s">
        <v>36</v>
      </c>
      <c r="AX165" s="13" t="s">
        <v>82</v>
      </c>
      <c r="AY165" s="253" t="s">
        <v>142</v>
      </c>
    </row>
    <row r="166" s="13" customFormat="1">
      <c r="A166" s="13"/>
      <c r="B166" s="243"/>
      <c r="C166" s="244"/>
      <c r="D166" s="245" t="s">
        <v>150</v>
      </c>
      <c r="E166" s="246" t="s">
        <v>1</v>
      </c>
      <c r="F166" s="247" t="s">
        <v>164</v>
      </c>
      <c r="G166" s="244"/>
      <c r="H166" s="246" t="s">
        <v>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150</v>
      </c>
      <c r="AU166" s="253" t="s">
        <v>92</v>
      </c>
      <c r="AV166" s="13" t="s">
        <v>87</v>
      </c>
      <c r="AW166" s="13" t="s">
        <v>36</v>
      </c>
      <c r="AX166" s="13" t="s">
        <v>82</v>
      </c>
      <c r="AY166" s="253" t="s">
        <v>142</v>
      </c>
    </row>
    <row r="167" s="13" customFormat="1">
      <c r="A167" s="13"/>
      <c r="B167" s="243"/>
      <c r="C167" s="244"/>
      <c r="D167" s="245" t="s">
        <v>150</v>
      </c>
      <c r="E167" s="246" t="s">
        <v>1</v>
      </c>
      <c r="F167" s="247" t="s">
        <v>154</v>
      </c>
      <c r="G167" s="244"/>
      <c r="H167" s="246" t="s">
        <v>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150</v>
      </c>
      <c r="AU167" s="253" t="s">
        <v>92</v>
      </c>
      <c r="AV167" s="13" t="s">
        <v>87</v>
      </c>
      <c r="AW167" s="13" t="s">
        <v>36</v>
      </c>
      <c r="AX167" s="13" t="s">
        <v>82</v>
      </c>
      <c r="AY167" s="253" t="s">
        <v>142</v>
      </c>
    </row>
    <row r="168" s="13" customFormat="1">
      <c r="A168" s="13"/>
      <c r="B168" s="243"/>
      <c r="C168" s="244"/>
      <c r="D168" s="245" t="s">
        <v>150</v>
      </c>
      <c r="E168" s="246" t="s">
        <v>1</v>
      </c>
      <c r="F168" s="247" t="s">
        <v>174</v>
      </c>
      <c r="G168" s="244"/>
      <c r="H168" s="246" t="s">
        <v>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150</v>
      </c>
      <c r="AU168" s="253" t="s">
        <v>92</v>
      </c>
      <c r="AV168" s="13" t="s">
        <v>87</v>
      </c>
      <c r="AW168" s="13" t="s">
        <v>36</v>
      </c>
      <c r="AX168" s="13" t="s">
        <v>82</v>
      </c>
      <c r="AY168" s="253" t="s">
        <v>142</v>
      </c>
    </row>
    <row r="169" s="13" customFormat="1">
      <c r="A169" s="13"/>
      <c r="B169" s="243"/>
      <c r="C169" s="244"/>
      <c r="D169" s="245" t="s">
        <v>150</v>
      </c>
      <c r="E169" s="246" t="s">
        <v>1</v>
      </c>
      <c r="F169" s="247" t="s">
        <v>180</v>
      </c>
      <c r="G169" s="244"/>
      <c r="H169" s="246" t="s">
        <v>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150</v>
      </c>
      <c r="AU169" s="253" t="s">
        <v>92</v>
      </c>
      <c r="AV169" s="13" t="s">
        <v>87</v>
      </c>
      <c r="AW169" s="13" t="s">
        <v>36</v>
      </c>
      <c r="AX169" s="13" t="s">
        <v>82</v>
      </c>
      <c r="AY169" s="253" t="s">
        <v>142</v>
      </c>
    </row>
    <row r="170" s="14" customFormat="1">
      <c r="A170" s="14"/>
      <c r="B170" s="254"/>
      <c r="C170" s="255"/>
      <c r="D170" s="245" t="s">
        <v>150</v>
      </c>
      <c r="E170" s="256" t="s">
        <v>1</v>
      </c>
      <c r="F170" s="257" t="s">
        <v>181</v>
      </c>
      <c r="G170" s="255"/>
      <c r="H170" s="258">
        <v>0.71699999999999997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4" t="s">
        <v>150</v>
      </c>
      <c r="AU170" s="264" t="s">
        <v>92</v>
      </c>
      <c r="AV170" s="14" t="s">
        <v>92</v>
      </c>
      <c r="AW170" s="14" t="s">
        <v>36</v>
      </c>
      <c r="AX170" s="14" t="s">
        <v>82</v>
      </c>
      <c r="AY170" s="264" t="s">
        <v>142</v>
      </c>
    </row>
    <row r="171" s="15" customFormat="1">
      <c r="A171" s="15"/>
      <c r="B171" s="265"/>
      <c r="C171" s="266"/>
      <c r="D171" s="245" t="s">
        <v>150</v>
      </c>
      <c r="E171" s="267" t="s">
        <v>1</v>
      </c>
      <c r="F171" s="268" t="s">
        <v>157</v>
      </c>
      <c r="G171" s="266"/>
      <c r="H171" s="269">
        <v>0.71699999999999997</v>
      </c>
      <c r="I171" s="270"/>
      <c r="J171" s="266"/>
      <c r="K171" s="266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150</v>
      </c>
      <c r="AU171" s="275" t="s">
        <v>92</v>
      </c>
      <c r="AV171" s="15" t="s">
        <v>148</v>
      </c>
      <c r="AW171" s="15" t="s">
        <v>36</v>
      </c>
      <c r="AX171" s="15" t="s">
        <v>87</v>
      </c>
      <c r="AY171" s="275" t="s">
        <v>142</v>
      </c>
    </row>
    <row r="172" s="2" customFormat="1" ht="24" customHeight="1">
      <c r="A172" s="39"/>
      <c r="B172" s="40"/>
      <c r="C172" s="230" t="s">
        <v>182</v>
      </c>
      <c r="D172" s="230" t="s">
        <v>144</v>
      </c>
      <c r="E172" s="231" t="s">
        <v>183</v>
      </c>
      <c r="F172" s="232" t="s">
        <v>184</v>
      </c>
      <c r="G172" s="233" t="s">
        <v>90</v>
      </c>
      <c r="H172" s="234">
        <v>7.7999999999999998</v>
      </c>
      <c r="I172" s="235"/>
      <c r="J172" s="236">
        <f>ROUND(I172*H172,2)</f>
        <v>0</v>
      </c>
      <c r="K172" s="232" t="s">
        <v>147</v>
      </c>
      <c r="L172" s="45"/>
      <c r="M172" s="237" t="s">
        <v>1</v>
      </c>
      <c r="N172" s="238" t="s">
        <v>47</v>
      </c>
      <c r="O172" s="92"/>
      <c r="P172" s="239">
        <f>O172*H172</f>
        <v>0</v>
      </c>
      <c r="Q172" s="239">
        <v>0.00142</v>
      </c>
      <c r="R172" s="239">
        <f>Q172*H172</f>
        <v>0.011076000000000001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148</v>
      </c>
      <c r="AT172" s="241" t="s">
        <v>144</v>
      </c>
      <c r="AU172" s="241" t="s">
        <v>92</v>
      </c>
      <c r="AY172" s="18" t="s">
        <v>142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87</v>
      </c>
      <c r="BK172" s="242">
        <f>ROUND(I172*H172,2)</f>
        <v>0</v>
      </c>
      <c r="BL172" s="18" t="s">
        <v>148</v>
      </c>
      <c r="BM172" s="241" t="s">
        <v>185</v>
      </c>
    </row>
    <row r="173" s="13" customFormat="1">
      <c r="A173" s="13"/>
      <c r="B173" s="243"/>
      <c r="C173" s="244"/>
      <c r="D173" s="245" t="s">
        <v>150</v>
      </c>
      <c r="E173" s="246" t="s">
        <v>1</v>
      </c>
      <c r="F173" s="247" t="s">
        <v>151</v>
      </c>
      <c r="G173" s="244"/>
      <c r="H173" s="246" t="s">
        <v>1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3" t="s">
        <v>150</v>
      </c>
      <c r="AU173" s="253" t="s">
        <v>92</v>
      </c>
      <c r="AV173" s="13" t="s">
        <v>87</v>
      </c>
      <c r="AW173" s="13" t="s">
        <v>36</v>
      </c>
      <c r="AX173" s="13" t="s">
        <v>82</v>
      </c>
      <c r="AY173" s="253" t="s">
        <v>142</v>
      </c>
    </row>
    <row r="174" s="13" customFormat="1">
      <c r="A174" s="13"/>
      <c r="B174" s="243"/>
      <c r="C174" s="244"/>
      <c r="D174" s="245" t="s">
        <v>150</v>
      </c>
      <c r="E174" s="246" t="s">
        <v>1</v>
      </c>
      <c r="F174" s="247" t="s">
        <v>164</v>
      </c>
      <c r="G174" s="244"/>
      <c r="H174" s="246" t="s">
        <v>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150</v>
      </c>
      <c r="AU174" s="253" t="s">
        <v>92</v>
      </c>
      <c r="AV174" s="13" t="s">
        <v>87</v>
      </c>
      <c r="AW174" s="13" t="s">
        <v>36</v>
      </c>
      <c r="AX174" s="13" t="s">
        <v>82</v>
      </c>
      <c r="AY174" s="253" t="s">
        <v>142</v>
      </c>
    </row>
    <row r="175" s="13" customFormat="1">
      <c r="A175" s="13"/>
      <c r="B175" s="243"/>
      <c r="C175" s="244"/>
      <c r="D175" s="245" t="s">
        <v>150</v>
      </c>
      <c r="E175" s="246" t="s">
        <v>1</v>
      </c>
      <c r="F175" s="247" t="s">
        <v>154</v>
      </c>
      <c r="G175" s="244"/>
      <c r="H175" s="246" t="s">
        <v>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3" t="s">
        <v>150</v>
      </c>
      <c r="AU175" s="253" t="s">
        <v>92</v>
      </c>
      <c r="AV175" s="13" t="s">
        <v>87</v>
      </c>
      <c r="AW175" s="13" t="s">
        <v>36</v>
      </c>
      <c r="AX175" s="13" t="s">
        <v>82</v>
      </c>
      <c r="AY175" s="253" t="s">
        <v>142</v>
      </c>
    </row>
    <row r="176" s="13" customFormat="1">
      <c r="A176" s="13"/>
      <c r="B176" s="243"/>
      <c r="C176" s="244"/>
      <c r="D176" s="245" t="s">
        <v>150</v>
      </c>
      <c r="E176" s="246" t="s">
        <v>1</v>
      </c>
      <c r="F176" s="247" t="s">
        <v>174</v>
      </c>
      <c r="G176" s="244"/>
      <c r="H176" s="246" t="s">
        <v>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150</v>
      </c>
      <c r="AU176" s="253" t="s">
        <v>92</v>
      </c>
      <c r="AV176" s="13" t="s">
        <v>87</v>
      </c>
      <c r="AW176" s="13" t="s">
        <v>36</v>
      </c>
      <c r="AX176" s="13" t="s">
        <v>82</v>
      </c>
      <c r="AY176" s="253" t="s">
        <v>142</v>
      </c>
    </row>
    <row r="177" s="13" customFormat="1">
      <c r="A177" s="13"/>
      <c r="B177" s="243"/>
      <c r="C177" s="244"/>
      <c r="D177" s="245" t="s">
        <v>150</v>
      </c>
      <c r="E177" s="246" t="s">
        <v>1</v>
      </c>
      <c r="F177" s="247" t="s">
        <v>186</v>
      </c>
      <c r="G177" s="244"/>
      <c r="H177" s="246" t="s">
        <v>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3" t="s">
        <v>150</v>
      </c>
      <c r="AU177" s="253" t="s">
        <v>92</v>
      </c>
      <c r="AV177" s="13" t="s">
        <v>87</v>
      </c>
      <c r="AW177" s="13" t="s">
        <v>36</v>
      </c>
      <c r="AX177" s="13" t="s">
        <v>82</v>
      </c>
      <c r="AY177" s="253" t="s">
        <v>142</v>
      </c>
    </row>
    <row r="178" s="14" customFormat="1">
      <c r="A178" s="14"/>
      <c r="B178" s="254"/>
      <c r="C178" s="255"/>
      <c r="D178" s="245" t="s">
        <v>150</v>
      </c>
      <c r="E178" s="256" t="s">
        <v>1</v>
      </c>
      <c r="F178" s="257" t="s">
        <v>187</v>
      </c>
      <c r="G178" s="255"/>
      <c r="H178" s="258">
        <v>7.7999999999999998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4" t="s">
        <v>150</v>
      </c>
      <c r="AU178" s="264" t="s">
        <v>92</v>
      </c>
      <c r="AV178" s="14" t="s">
        <v>92</v>
      </c>
      <c r="AW178" s="14" t="s">
        <v>36</v>
      </c>
      <c r="AX178" s="14" t="s">
        <v>82</v>
      </c>
      <c r="AY178" s="264" t="s">
        <v>142</v>
      </c>
    </row>
    <row r="179" s="15" customFormat="1">
      <c r="A179" s="15"/>
      <c r="B179" s="265"/>
      <c r="C179" s="266"/>
      <c r="D179" s="245" t="s">
        <v>150</v>
      </c>
      <c r="E179" s="267" t="s">
        <v>1</v>
      </c>
      <c r="F179" s="268" t="s">
        <v>157</v>
      </c>
      <c r="G179" s="266"/>
      <c r="H179" s="269">
        <v>7.7999999999999998</v>
      </c>
      <c r="I179" s="270"/>
      <c r="J179" s="266"/>
      <c r="K179" s="266"/>
      <c r="L179" s="271"/>
      <c r="M179" s="272"/>
      <c r="N179" s="273"/>
      <c r="O179" s="273"/>
      <c r="P179" s="273"/>
      <c r="Q179" s="273"/>
      <c r="R179" s="273"/>
      <c r="S179" s="273"/>
      <c r="T179" s="27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5" t="s">
        <v>150</v>
      </c>
      <c r="AU179" s="275" t="s">
        <v>92</v>
      </c>
      <c r="AV179" s="15" t="s">
        <v>148</v>
      </c>
      <c r="AW179" s="15" t="s">
        <v>36</v>
      </c>
      <c r="AX179" s="15" t="s">
        <v>87</v>
      </c>
      <c r="AY179" s="275" t="s">
        <v>142</v>
      </c>
    </row>
    <row r="180" s="2" customFormat="1" ht="24" customHeight="1">
      <c r="A180" s="39"/>
      <c r="B180" s="40"/>
      <c r="C180" s="230" t="s">
        <v>188</v>
      </c>
      <c r="D180" s="230" t="s">
        <v>144</v>
      </c>
      <c r="E180" s="231" t="s">
        <v>189</v>
      </c>
      <c r="F180" s="232" t="s">
        <v>190</v>
      </c>
      <c r="G180" s="233" t="s">
        <v>90</v>
      </c>
      <c r="H180" s="234">
        <v>7.7999999999999998</v>
      </c>
      <c r="I180" s="235"/>
      <c r="J180" s="236">
        <f>ROUND(I180*H180,2)</f>
        <v>0</v>
      </c>
      <c r="K180" s="232" t="s">
        <v>147</v>
      </c>
      <c r="L180" s="45"/>
      <c r="M180" s="237" t="s">
        <v>1</v>
      </c>
      <c r="N180" s="238" t="s">
        <v>47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148</v>
      </c>
      <c r="AT180" s="241" t="s">
        <v>144</v>
      </c>
      <c r="AU180" s="241" t="s">
        <v>92</v>
      </c>
      <c r="AY180" s="18" t="s">
        <v>142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87</v>
      </c>
      <c r="BK180" s="242">
        <f>ROUND(I180*H180,2)</f>
        <v>0</v>
      </c>
      <c r="BL180" s="18" t="s">
        <v>148</v>
      </c>
      <c r="BM180" s="241" t="s">
        <v>191</v>
      </c>
    </row>
    <row r="181" s="2" customFormat="1" ht="24" customHeight="1">
      <c r="A181" s="39"/>
      <c r="B181" s="40"/>
      <c r="C181" s="230" t="s">
        <v>192</v>
      </c>
      <c r="D181" s="230" t="s">
        <v>144</v>
      </c>
      <c r="E181" s="231" t="s">
        <v>193</v>
      </c>
      <c r="F181" s="232" t="s">
        <v>194</v>
      </c>
      <c r="G181" s="233" t="s">
        <v>195</v>
      </c>
      <c r="H181" s="234">
        <v>0.064000000000000001</v>
      </c>
      <c r="I181" s="235"/>
      <c r="J181" s="236">
        <f>ROUND(I181*H181,2)</f>
        <v>0</v>
      </c>
      <c r="K181" s="232" t="s">
        <v>147</v>
      </c>
      <c r="L181" s="45"/>
      <c r="M181" s="237" t="s">
        <v>1</v>
      </c>
      <c r="N181" s="238" t="s">
        <v>47</v>
      </c>
      <c r="O181" s="92"/>
      <c r="P181" s="239">
        <f>O181*H181</f>
        <v>0</v>
      </c>
      <c r="Q181" s="239">
        <v>1.05037</v>
      </c>
      <c r="R181" s="239">
        <f>Q181*H181</f>
        <v>0.067223680000000008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148</v>
      </c>
      <c r="AT181" s="241" t="s">
        <v>144</v>
      </c>
      <c r="AU181" s="241" t="s">
        <v>92</v>
      </c>
      <c r="AY181" s="18" t="s">
        <v>142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87</v>
      </c>
      <c r="BK181" s="242">
        <f>ROUND(I181*H181,2)</f>
        <v>0</v>
      </c>
      <c r="BL181" s="18" t="s">
        <v>148</v>
      </c>
      <c r="BM181" s="241" t="s">
        <v>196</v>
      </c>
    </row>
    <row r="182" s="13" customFormat="1">
      <c r="A182" s="13"/>
      <c r="B182" s="243"/>
      <c r="C182" s="244"/>
      <c r="D182" s="245" t="s">
        <v>150</v>
      </c>
      <c r="E182" s="246" t="s">
        <v>1</v>
      </c>
      <c r="F182" s="247" t="s">
        <v>151</v>
      </c>
      <c r="G182" s="244"/>
      <c r="H182" s="246" t="s">
        <v>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150</v>
      </c>
      <c r="AU182" s="253" t="s">
        <v>92</v>
      </c>
      <c r="AV182" s="13" t="s">
        <v>87</v>
      </c>
      <c r="AW182" s="13" t="s">
        <v>36</v>
      </c>
      <c r="AX182" s="13" t="s">
        <v>82</v>
      </c>
      <c r="AY182" s="253" t="s">
        <v>142</v>
      </c>
    </row>
    <row r="183" s="13" customFormat="1">
      <c r="A183" s="13"/>
      <c r="B183" s="243"/>
      <c r="C183" s="244"/>
      <c r="D183" s="245" t="s">
        <v>150</v>
      </c>
      <c r="E183" s="246" t="s">
        <v>1</v>
      </c>
      <c r="F183" s="247" t="s">
        <v>152</v>
      </c>
      <c r="G183" s="244"/>
      <c r="H183" s="246" t="s">
        <v>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3" t="s">
        <v>150</v>
      </c>
      <c r="AU183" s="253" t="s">
        <v>92</v>
      </c>
      <c r="AV183" s="13" t="s">
        <v>87</v>
      </c>
      <c r="AW183" s="13" t="s">
        <v>36</v>
      </c>
      <c r="AX183" s="13" t="s">
        <v>82</v>
      </c>
      <c r="AY183" s="253" t="s">
        <v>142</v>
      </c>
    </row>
    <row r="184" s="13" customFormat="1">
      <c r="A184" s="13"/>
      <c r="B184" s="243"/>
      <c r="C184" s="244"/>
      <c r="D184" s="245" t="s">
        <v>150</v>
      </c>
      <c r="E184" s="246" t="s">
        <v>1</v>
      </c>
      <c r="F184" s="247" t="s">
        <v>197</v>
      </c>
      <c r="G184" s="244"/>
      <c r="H184" s="246" t="s">
        <v>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150</v>
      </c>
      <c r="AU184" s="253" t="s">
        <v>92</v>
      </c>
      <c r="AV184" s="13" t="s">
        <v>87</v>
      </c>
      <c r="AW184" s="13" t="s">
        <v>36</v>
      </c>
      <c r="AX184" s="13" t="s">
        <v>82</v>
      </c>
      <c r="AY184" s="253" t="s">
        <v>142</v>
      </c>
    </row>
    <row r="185" s="14" customFormat="1">
      <c r="A185" s="14"/>
      <c r="B185" s="254"/>
      <c r="C185" s="255"/>
      <c r="D185" s="245" t="s">
        <v>150</v>
      </c>
      <c r="E185" s="256" t="s">
        <v>1</v>
      </c>
      <c r="F185" s="257" t="s">
        <v>198</v>
      </c>
      <c r="G185" s="255"/>
      <c r="H185" s="258">
        <v>0.050999999999999997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4" t="s">
        <v>150</v>
      </c>
      <c r="AU185" s="264" t="s">
        <v>92</v>
      </c>
      <c r="AV185" s="14" t="s">
        <v>92</v>
      </c>
      <c r="AW185" s="14" t="s">
        <v>36</v>
      </c>
      <c r="AX185" s="14" t="s">
        <v>82</v>
      </c>
      <c r="AY185" s="264" t="s">
        <v>142</v>
      </c>
    </row>
    <row r="186" s="14" customFormat="1">
      <c r="A186" s="14"/>
      <c r="B186" s="254"/>
      <c r="C186" s="255"/>
      <c r="D186" s="245" t="s">
        <v>150</v>
      </c>
      <c r="E186" s="256" t="s">
        <v>1</v>
      </c>
      <c r="F186" s="257" t="s">
        <v>199</v>
      </c>
      <c r="G186" s="255"/>
      <c r="H186" s="258">
        <v>0.012999999999999999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4" t="s">
        <v>150</v>
      </c>
      <c r="AU186" s="264" t="s">
        <v>92</v>
      </c>
      <c r="AV186" s="14" t="s">
        <v>92</v>
      </c>
      <c r="AW186" s="14" t="s">
        <v>36</v>
      </c>
      <c r="AX186" s="14" t="s">
        <v>82</v>
      </c>
      <c r="AY186" s="264" t="s">
        <v>142</v>
      </c>
    </row>
    <row r="187" s="15" customFormat="1">
      <c r="A187" s="15"/>
      <c r="B187" s="265"/>
      <c r="C187" s="266"/>
      <c r="D187" s="245" t="s">
        <v>150</v>
      </c>
      <c r="E187" s="267" t="s">
        <v>1</v>
      </c>
      <c r="F187" s="268" t="s">
        <v>157</v>
      </c>
      <c r="G187" s="266"/>
      <c r="H187" s="269">
        <v>0.064000000000000001</v>
      </c>
      <c r="I187" s="270"/>
      <c r="J187" s="266"/>
      <c r="K187" s="266"/>
      <c r="L187" s="271"/>
      <c r="M187" s="272"/>
      <c r="N187" s="273"/>
      <c r="O187" s="273"/>
      <c r="P187" s="273"/>
      <c r="Q187" s="273"/>
      <c r="R187" s="273"/>
      <c r="S187" s="273"/>
      <c r="T187" s="27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5" t="s">
        <v>150</v>
      </c>
      <c r="AU187" s="275" t="s">
        <v>92</v>
      </c>
      <c r="AV187" s="15" t="s">
        <v>148</v>
      </c>
      <c r="AW187" s="15" t="s">
        <v>36</v>
      </c>
      <c r="AX187" s="15" t="s">
        <v>87</v>
      </c>
      <c r="AY187" s="275" t="s">
        <v>142</v>
      </c>
    </row>
    <row r="188" s="12" customFormat="1" ht="22.8" customHeight="1">
      <c r="A188" s="12"/>
      <c r="B188" s="214"/>
      <c r="C188" s="215"/>
      <c r="D188" s="216" t="s">
        <v>81</v>
      </c>
      <c r="E188" s="228" t="s">
        <v>148</v>
      </c>
      <c r="F188" s="228" t="s">
        <v>200</v>
      </c>
      <c r="G188" s="215"/>
      <c r="H188" s="215"/>
      <c r="I188" s="218"/>
      <c r="J188" s="229">
        <f>BK188</f>
        <v>0</v>
      </c>
      <c r="K188" s="215"/>
      <c r="L188" s="220"/>
      <c r="M188" s="221"/>
      <c r="N188" s="222"/>
      <c r="O188" s="222"/>
      <c r="P188" s="223">
        <f>SUM(P189:P224)</f>
        <v>0</v>
      </c>
      <c r="Q188" s="222"/>
      <c r="R188" s="223">
        <f>SUM(R189:R224)</f>
        <v>11.535805670000002</v>
      </c>
      <c r="S188" s="222"/>
      <c r="T188" s="224">
        <f>SUM(T189:T224)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87</v>
      </c>
      <c r="AT188" s="226" t="s">
        <v>81</v>
      </c>
      <c r="AU188" s="226" t="s">
        <v>87</v>
      </c>
      <c r="AY188" s="225" t="s">
        <v>142</v>
      </c>
      <c r="BK188" s="227">
        <f>SUM(BK189:BK224)</f>
        <v>0</v>
      </c>
    </row>
    <row r="189" s="2" customFormat="1" ht="24" customHeight="1">
      <c r="A189" s="39"/>
      <c r="B189" s="40"/>
      <c r="C189" s="230" t="s">
        <v>201</v>
      </c>
      <c r="D189" s="230" t="s">
        <v>144</v>
      </c>
      <c r="E189" s="231" t="s">
        <v>202</v>
      </c>
      <c r="F189" s="232" t="s">
        <v>203</v>
      </c>
      <c r="G189" s="233" t="s">
        <v>90</v>
      </c>
      <c r="H189" s="234">
        <v>2.4340000000000002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47</v>
      </c>
      <c r="O189" s="92"/>
      <c r="P189" s="239">
        <f>O189*H189</f>
        <v>0</v>
      </c>
      <c r="Q189" s="239">
        <v>0.087260000000000004</v>
      </c>
      <c r="R189" s="239">
        <f>Q189*H189</f>
        <v>0.21239084000000003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148</v>
      </c>
      <c r="AT189" s="241" t="s">
        <v>144</v>
      </c>
      <c r="AU189" s="241" t="s">
        <v>92</v>
      </c>
      <c r="AY189" s="18" t="s">
        <v>142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87</v>
      </c>
      <c r="BK189" s="242">
        <f>ROUND(I189*H189,2)</f>
        <v>0</v>
      </c>
      <c r="BL189" s="18" t="s">
        <v>148</v>
      </c>
      <c r="BM189" s="241" t="s">
        <v>204</v>
      </c>
    </row>
    <row r="190" s="13" customFormat="1">
      <c r="A190" s="13"/>
      <c r="B190" s="243"/>
      <c r="C190" s="244"/>
      <c r="D190" s="245" t="s">
        <v>150</v>
      </c>
      <c r="E190" s="246" t="s">
        <v>1</v>
      </c>
      <c r="F190" s="247" t="s">
        <v>151</v>
      </c>
      <c r="G190" s="244"/>
      <c r="H190" s="246" t="s">
        <v>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150</v>
      </c>
      <c r="AU190" s="253" t="s">
        <v>92</v>
      </c>
      <c r="AV190" s="13" t="s">
        <v>87</v>
      </c>
      <c r="AW190" s="13" t="s">
        <v>36</v>
      </c>
      <c r="AX190" s="13" t="s">
        <v>82</v>
      </c>
      <c r="AY190" s="253" t="s">
        <v>142</v>
      </c>
    </row>
    <row r="191" s="13" customFormat="1">
      <c r="A191" s="13"/>
      <c r="B191" s="243"/>
      <c r="C191" s="244"/>
      <c r="D191" s="245" t="s">
        <v>150</v>
      </c>
      <c r="E191" s="246" t="s">
        <v>1</v>
      </c>
      <c r="F191" s="247" t="s">
        <v>152</v>
      </c>
      <c r="G191" s="244"/>
      <c r="H191" s="246" t="s">
        <v>1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150</v>
      </c>
      <c r="AU191" s="253" t="s">
        <v>92</v>
      </c>
      <c r="AV191" s="13" t="s">
        <v>87</v>
      </c>
      <c r="AW191" s="13" t="s">
        <v>36</v>
      </c>
      <c r="AX191" s="13" t="s">
        <v>82</v>
      </c>
      <c r="AY191" s="253" t="s">
        <v>142</v>
      </c>
    </row>
    <row r="192" s="13" customFormat="1">
      <c r="A192" s="13"/>
      <c r="B192" s="243"/>
      <c r="C192" s="244"/>
      <c r="D192" s="245" t="s">
        <v>150</v>
      </c>
      <c r="E192" s="246" t="s">
        <v>1</v>
      </c>
      <c r="F192" s="247" t="s">
        <v>154</v>
      </c>
      <c r="G192" s="244"/>
      <c r="H192" s="246" t="s">
        <v>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150</v>
      </c>
      <c r="AU192" s="253" t="s">
        <v>92</v>
      </c>
      <c r="AV192" s="13" t="s">
        <v>87</v>
      </c>
      <c r="AW192" s="13" t="s">
        <v>36</v>
      </c>
      <c r="AX192" s="13" t="s">
        <v>82</v>
      </c>
      <c r="AY192" s="253" t="s">
        <v>142</v>
      </c>
    </row>
    <row r="193" s="13" customFormat="1">
      <c r="A193" s="13"/>
      <c r="B193" s="243"/>
      <c r="C193" s="244"/>
      <c r="D193" s="245" t="s">
        <v>150</v>
      </c>
      <c r="E193" s="246" t="s">
        <v>1</v>
      </c>
      <c r="F193" s="247" t="s">
        <v>205</v>
      </c>
      <c r="G193" s="244"/>
      <c r="H193" s="246" t="s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150</v>
      </c>
      <c r="AU193" s="253" t="s">
        <v>92</v>
      </c>
      <c r="AV193" s="13" t="s">
        <v>87</v>
      </c>
      <c r="AW193" s="13" t="s">
        <v>36</v>
      </c>
      <c r="AX193" s="13" t="s">
        <v>82</v>
      </c>
      <c r="AY193" s="253" t="s">
        <v>142</v>
      </c>
    </row>
    <row r="194" s="14" customFormat="1">
      <c r="A194" s="14"/>
      <c r="B194" s="254"/>
      <c r="C194" s="255"/>
      <c r="D194" s="245" t="s">
        <v>150</v>
      </c>
      <c r="E194" s="256" t="s">
        <v>1</v>
      </c>
      <c r="F194" s="257" t="s">
        <v>206</v>
      </c>
      <c r="G194" s="255"/>
      <c r="H194" s="258">
        <v>2.4340000000000002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4" t="s">
        <v>150</v>
      </c>
      <c r="AU194" s="264" t="s">
        <v>92</v>
      </c>
      <c r="AV194" s="14" t="s">
        <v>92</v>
      </c>
      <c r="AW194" s="14" t="s">
        <v>36</v>
      </c>
      <c r="AX194" s="14" t="s">
        <v>82</v>
      </c>
      <c r="AY194" s="264" t="s">
        <v>142</v>
      </c>
    </row>
    <row r="195" s="15" customFormat="1">
      <c r="A195" s="15"/>
      <c r="B195" s="265"/>
      <c r="C195" s="266"/>
      <c r="D195" s="245" t="s">
        <v>150</v>
      </c>
      <c r="E195" s="267" t="s">
        <v>1</v>
      </c>
      <c r="F195" s="268" t="s">
        <v>157</v>
      </c>
      <c r="G195" s="266"/>
      <c r="H195" s="269">
        <v>2.4340000000000002</v>
      </c>
      <c r="I195" s="270"/>
      <c r="J195" s="266"/>
      <c r="K195" s="266"/>
      <c r="L195" s="271"/>
      <c r="M195" s="272"/>
      <c r="N195" s="273"/>
      <c r="O195" s="273"/>
      <c r="P195" s="273"/>
      <c r="Q195" s="273"/>
      <c r="R195" s="273"/>
      <c r="S195" s="273"/>
      <c r="T195" s="27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5" t="s">
        <v>150</v>
      </c>
      <c r="AU195" s="275" t="s">
        <v>92</v>
      </c>
      <c r="AV195" s="15" t="s">
        <v>148</v>
      </c>
      <c r="AW195" s="15" t="s">
        <v>36</v>
      </c>
      <c r="AX195" s="15" t="s">
        <v>87</v>
      </c>
      <c r="AY195" s="275" t="s">
        <v>142</v>
      </c>
    </row>
    <row r="196" s="2" customFormat="1" ht="16.5" customHeight="1">
      <c r="A196" s="39"/>
      <c r="B196" s="40"/>
      <c r="C196" s="230" t="s">
        <v>207</v>
      </c>
      <c r="D196" s="230" t="s">
        <v>144</v>
      </c>
      <c r="E196" s="231" t="s">
        <v>208</v>
      </c>
      <c r="F196" s="232" t="s">
        <v>209</v>
      </c>
      <c r="G196" s="233" t="s">
        <v>168</v>
      </c>
      <c r="H196" s="234">
        <v>2.8490000000000002</v>
      </c>
      <c r="I196" s="235"/>
      <c r="J196" s="236">
        <f>ROUND(I196*H196,2)</f>
        <v>0</v>
      </c>
      <c r="K196" s="232" t="s">
        <v>147</v>
      </c>
      <c r="L196" s="45"/>
      <c r="M196" s="237" t="s">
        <v>1</v>
      </c>
      <c r="N196" s="238" t="s">
        <v>47</v>
      </c>
      <c r="O196" s="92"/>
      <c r="P196" s="239">
        <f>O196*H196</f>
        <v>0</v>
      </c>
      <c r="Q196" s="239">
        <v>2.4533700000000001</v>
      </c>
      <c r="R196" s="239">
        <f>Q196*H196</f>
        <v>6.9896511300000004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148</v>
      </c>
      <c r="AT196" s="241" t="s">
        <v>144</v>
      </c>
      <c r="AU196" s="241" t="s">
        <v>92</v>
      </c>
      <c r="AY196" s="18" t="s">
        <v>142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87</v>
      </c>
      <c r="BK196" s="242">
        <f>ROUND(I196*H196,2)</f>
        <v>0</v>
      </c>
      <c r="BL196" s="18" t="s">
        <v>148</v>
      </c>
      <c r="BM196" s="241" t="s">
        <v>210</v>
      </c>
    </row>
    <row r="197" s="13" customFormat="1">
      <c r="A197" s="13"/>
      <c r="B197" s="243"/>
      <c r="C197" s="244"/>
      <c r="D197" s="245" t="s">
        <v>150</v>
      </c>
      <c r="E197" s="246" t="s">
        <v>1</v>
      </c>
      <c r="F197" s="247" t="s">
        <v>151</v>
      </c>
      <c r="G197" s="244"/>
      <c r="H197" s="246" t="s">
        <v>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3" t="s">
        <v>150</v>
      </c>
      <c r="AU197" s="253" t="s">
        <v>92</v>
      </c>
      <c r="AV197" s="13" t="s">
        <v>87</v>
      </c>
      <c r="AW197" s="13" t="s">
        <v>36</v>
      </c>
      <c r="AX197" s="13" t="s">
        <v>82</v>
      </c>
      <c r="AY197" s="253" t="s">
        <v>142</v>
      </c>
    </row>
    <row r="198" s="13" customFormat="1">
      <c r="A198" s="13"/>
      <c r="B198" s="243"/>
      <c r="C198" s="244"/>
      <c r="D198" s="245" t="s">
        <v>150</v>
      </c>
      <c r="E198" s="246" t="s">
        <v>1</v>
      </c>
      <c r="F198" s="247" t="s">
        <v>152</v>
      </c>
      <c r="G198" s="244"/>
      <c r="H198" s="246" t="s">
        <v>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3" t="s">
        <v>150</v>
      </c>
      <c r="AU198" s="253" t="s">
        <v>92</v>
      </c>
      <c r="AV198" s="13" t="s">
        <v>87</v>
      </c>
      <c r="AW198" s="13" t="s">
        <v>36</v>
      </c>
      <c r="AX198" s="13" t="s">
        <v>82</v>
      </c>
      <c r="AY198" s="253" t="s">
        <v>142</v>
      </c>
    </row>
    <row r="199" s="13" customFormat="1">
      <c r="A199" s="13"/>
      <c r="B199" s="243"/>
      <c r="C199" s="244"/>
      <c r="D199" s="245" t="s">
        <v>150</v>
      </c>
      <c r="E199" s="246" t="s">
        <v>1</v>
      </c>
      <c r="F199" s="247" t="s">
        <v>154</v>
      </c>
      <c r="G199" s="244"/>
      <c r="H199" s="246" t="s">
        <v>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3" t="s">
        <v>150</v>
      </c>
      <c r="AU199" s="253" t="s">
        <v>92</v>
      </c>
      <c r="AV199" s="13" t="s">
        <v>87</v>
      </c>
      <c r="AW199" s="13" t="s">
        <v>36</v>
      </c>
      <c r="AX199" s="13" t="s">
        <v>82</v>
      </c>
      <c r="AY199" s="253" t="s">
        <v>142</v>
      </c>
    </row>
    <row r="200" s="13" customFormat="1">
      <c r="A200" s="13"/>
      <c r="B200" s="243"/>
      <c r="C200" s="244"/>
      <c r="D200" s="245" t="s">
        <v>150</v>
      </c>
      <c r="E200" s="246" t="s">
        <v>1</v>
      </c>
      <c r="F200" s="247" t="s">
        <v>205</v>
      </c>
      <c r="G200" s="244"/>
      <c r="H200" s="246" t="s">
        <v>1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150</v>
      </c>
      <c r="AU200" s="253" t="s">
        <v>92</v>
      </c>
      <c r="AV200" s="13" t="s">
        <v>87</v>
      </c>
      <c r="AW200" s="13" t="s">
        <v>36</v>
      </c>
      <c r="AX200" s="13" t="s">
        <v>82</v>
      </c>
      <c r="AY200" s="253" t="s">
        <v>142</v>
      </c>
    </row>
    <row r="201" s="14" customFormat="1">
      <c r="A201" s="14"/>
      <c r="B201" s="254"/>
      <c r="C201" s="255"/>
      <c r="D201" s="245" t="s">
        <v>150</v>
      </c>
      <c r="E201" s="256" t="s">
        <v>1</v>
      </c>
      <c r="F201" s="257" t="s">
        <v>211</v>
      </c>
      <c r="G201" s="255"/>
      <c r="H201" s="258">
        <v>2.8490000000000002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4" t="s">
        <v>150</v>
      </c>
      <c r="AU201" s="264" t="s">
        <v>92</v>
      </c>
      <c r="AV201" s="14" t="s">
        <v>92</v>
      </c>
      <c r="AW201" s="14" t="s">
        <v>36</v>
      </c>
      <c r="AX201" s="14" t="s">
        <v>82</v>
      </c>
      <c r="AY201" s="264" t="s">
        <v>142</v>
      </c>
    </row>
    <row r="202" s="15" customFormat="1">
      <c r="A202" s="15"/>
      <c r="B202" s="265"/>
      <c r="C202" s="266"/>
      <c r="D202" s="245" t="s">
        <v>150</v>
      </c>
      <c r="E202" s="267" t="s">
        <v>1</v>
      </c>
      <c r="F202" s="268" t="s">
        <v>157</v>
      </c>
      <c r="G202" s="266"/>
      <c r="H202" s="269">
        <v>2.8490000000000002</v>
      </c>
      <c r="I202" s="270"/>
      <c r="J202" s="266"/>
      <c r="K202" s="266"/>
      <c r="L202" s="271"/>
      <c r="M202" s="272"/>
      <c r="N202" s="273"/>
      <c r="O202" s="273"/>
      <c r="P202" s="273"/>
      <c r="Q202" s="273"/>
      <c r="R202" s="273"/>
      <c r="S202" s="273"/>
      <c r="T202" s="274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75" t="s">
        <v>150</v>
      </c>
      <c r="AU202" s="275" t="s">
        <v>92</v>
      </c>
      <c r="AV202" s="15" t="s">
        <v>148</v>
      </c>
      <c r="AW202" s="15" t="s">
        <v>36</v>
      </c>
      <c r="AX202" s="15" t="s">
        <v>87</v>
      </c>
      <c r="AY202" s="275" t="s">
        <v>142</v>
      </c>
    </row>
    <row r="203" s="2" customFormat="1" ht="24" customHeight="1">
      <c r="A203" s="39"/>
      <c r="B203" s="40"/>
      <c r="C203" s="230" t="s">
        <v>212</v>
      </c>
      <c r="D203" s="230" t="s">
        <v>144</v>
      </c>
      <c r="E203" s="231" t="s">
        <v>213</v>
      </c>
      <c r="F203" s="232" t="s">
        <v>214</v>
      </c>
      <c r="G203" s="233" t="s">
        <v>195</v>
      </c>
      <c r="H203" s="234">
        <v>0.17999999999999999</v>
      </c>
      <c r="I203" s="235"/>
      <c r="J203" s="236">
        <f>ROUND(I203*H203,2)</f>
        <v>0</v>
      </c>
      <c r="K203" s="232" t="s">
        <v>147</v>
      </c>
      <c r="L203" s="45"/>
      <c r="M203" s="237" t="s">
        <v>1</v>
      </c>
      <c r="N203" s="238" t="s">
        <v>47</v>
      </c>
      <c r="O203" s="92"/>
      <c r="P203" s="239">
        <f>O203*H203</f>
        <v>0</v>
      </c>
      <c r="Q203" s="239">
        <v>1.06277</v>
      </c>
      <c r="R203" s="239">
        <f>Q203*H203</f>
        <v>0.19129859999999999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148</v>
      </c>
      <c r="AT203" s="241" t="s">
        <v>144</v>
      </c>
      <c r="AU203" s="241" t="s">
        <v>92</v>
      </c>
      <c r="AY203" s="18" t="s">
        <v>142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87</v>
      </c>
      <c r="BK203" s="242">
        <f>ROUND(I203*H203,2)</f>
        <v>0</v>
      </c>
      <c r="BL203" s="18" t="s">
        <v>148</v>
      </c>
      <c r="BM203" s="241" t="s">
        <v>215</v>
      </c>
    </row>
    <row r="204" s="13" customFormat="1">
      <c r="A204" s="13"/>
      <c r="B204" s="243"/>
      <c r="C204" s="244"/>
      <c r="D204" s="245" t="s">
        <v>150</v>
      </c>
      <c r="E204" s="246" t="s">
        <v>1</v>
      </c>
      <c r="F204" s="247" t="s">
        <v>151</v>
      </c>
      <c r="G204" s="244"/>
      <c r="H204" s="246" t="s">
        <v>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150</v>
      </c>
      <c r="AU204" s="253" t="s">
        <v>92</v>
      </c>
      <c r="AV204" s="13" t="s">
        <v>87</v>
      </c>
      <c r="AW204" s="13" t="s">
        <v>36</v>
      </c>
      <c r="AX204" s="13" t="s">
        <v>82</v>
      </c>
      <c r="AY204" s="253" t="s">
        <v>142</v>
      </c>
    </row>
    <row r="205" s="13" customFormat="1">
      <c r="A205" s="13"/>
      <c r="B205" s="243"/>
      <c r="C205" s="244"/>
      <c r="D205" s="245" t="s">
        <v>150</v>
      </c>
      <c r="E205" s="246" t="s">
        <v>1</v>
      </c>
      <c r="F205" s="247" t="s">
        <v>152</v>
      </c>
      <c r="G205" s="244"/>
      <c r="H205" s="246" t="s">
        <v>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150</v>
      </c>
      <c r="AU205" s="253" t="s">
        <v>92</v>
      </c>
      <c r="AV205" s="13" t="s">
        <v>87</v>
      </c>
      <c r="AW205" s="13" t="s">
        <v>36</v>
      </c>
      <c r="AX205" s="13" t="s">
        <v>82</v>
      </c>
      <c r="AY205" s="253" t="s">
        <v>142</v>
      </c>
    </row>
    <row r="206" s="13" customFormat="1">
      <c r="A206" s="13"/>
      <c r="B206" s="243"/>
      <c r="C206" s="244"/>
      <c r="D206" s="245" t="s">
        <v>150</v>
      </c>
      <c r="E206" s="246" t="s">
        <v>1</v>
      </c>
      <c r="F206" s="247" t="s">
        <v>216</v>
      </c>
      <c r="G206" s="244"/>
      <c r="H206" s="246" t="s">
        <v>1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150</v>
      </c>
      <c r="AU206" s="253" t="s">
        <v>92</v>
      </c>
      <c r="AV206" s="13" t="s">
        <v>87</v>
      </c>
      <c r="AW206" s="13" t="s">
        <v>36</v>
      </c>
      <c r="AX206" s="13" t="s">
        <v>82</v>
      </c>
      <c r="AY206" s="253" t="s">
        <v>142</v>
      </c>
    </row>
    <row r="207" s="13" customFormat="1">
      <c r="A207" s="13"/>
      <c r="B207" s="243"/>
      <c r="C207" s="244"/>
      <c r="D207" s="245" t="s">
        <v>150</v>
      </c>
      <c r="E207" s="246" t="s">
        <v>1</v>
      </c>
      <c r="F207" s="247" t="s">
        <v>154</v>
      </c>
      <c r="G207" s="244"/>
      <c r="H207" s="246" t="s">
        <v>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150</v>
      </c>
      <c r="AU207" s="253" t="s">
        <v>92</v>
      </c>
      <c r="AV207" s="13" t="s">
        <v>87</v>
      </c>
      <c r="AW207" s="13" t="s">
        <v>36</v>
      </c>
      <c r="AX207" s="13" t="s">
        <v>82</v>
      </c>
      <c r="AY207" s="253" t="s">
        <v>142</v>
      </c>
    </row>
    <row r="208" s="13" customFormat="1">
      <c r="A208" s="13"/>
      <c r="B208" s="243"/>
      <c r="C208" s="244"/>
      <c r="D208" s="245" t="s">
        <v>150</v>
      </c>
      <c r="E208" s="246" t="s">
        <v>1</v>
      </c>
      <c r="F208" s="247" t="s">
        <v>205</v>
      </c>
      <c r="G208" s="244"/>
      <c r="H208" s="246" t="s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150</v>
      </c>
      <c r="AU208" s="253" t="s">
        <v>92</v>
      </c>
      <c r="AV208" s="13" t="s">
        <v>87</v>
      </c>
      <c r="AW208" s="13" t="s">
        <v>36</v>
      </c>
      <c r="AX208" s="13" t="s">
        <v>82</v>
      </c>
      <c r="AY208" s="253" t="s">
        <v>142</v>
      </c>
    </row>
    <row r="209" s="14" customFormat="1">
      <c r="A209" s="14"/>
      <c r="B209" s="254"/>
      <c r="C209" s="255"/>
      <c r="D209" s="245" t="s">
        <v>150</v>
      </c>
      <c r="E209" s="256" t="s">
        <v>1</v>
      </c>
      <c r="F209" s="257" t="s">
        <v>217</v>
      </c>
      <c r="G209" s="255"/>
      <c r="H209" s="258">
        <v>0.17999999999999999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4" t="s">
        <v>150</v>
      </c>
      <c r="AU209" s="264" t="s">
        <v>92</v>
      </c>
      <c r="AV209" s="14" t="s">
        <v>92</v>
      </c>
      <c r="AW209" s="14" t="s">
        <v>36</v>
      </c>
      <c r="AX209" s="14" t="s">
        <v>82</v>
      </c>
      <c r="AY209" s="264" t="s">
        <v>142</v>
      </c>
    </row>
    <row r="210" s="15" customFormat="1">
      <c r="A210" s="15"/>
      <c r="B210" s="265"/>
      <c r="C210" s="266"/>
      <c r="D210" s="245" t="s">
        <v>150</v>
      </c>
      <c r="E210" s="267" t="s">
        <v>1</v>
      </c>
      <c r="F210" s="268" t="s">
        <v>157</v>
      </c>
      <c r="G210" s="266"/>
      <c r="H210" s="269">
        <v>0.17999999999999999</v>
      </c>
      <c r="I210" s="270"/>
      <c r="J210" s="266"/>
      <c r="K210" s="266"/>
      <c r="L210" s="271"/>
      <c r="M210" s="272"/>
      <c r="N210" s="273"/>
      <c r="O210" s="273"/>
      <c r="P210" s="273"/>
      <c r="Q210" s="273"/>
      <c r="R210" s="273"/>
      <c r="S210" s="273"/>
      <c r="T210" s="274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5" t="s">
        <v>150</v>
      </c>
      <c r="AU210" s="275" t="s">
        <v>92</v>
      </c>
      <c r="AV210" s="15" t="s">
        <v>148</v>
      </c>
      <c r="AW210" s="15" t="s">
        <v>36</v>
      </c>
      <c r="AX210" s="15" t="s">
        <v>87</v>
      </c>
      <c r="AY210" s="275" t="s">
        <v>142</v>
      </c>
    </row>
    <row r="211" s="2" customFormat="1" ht="24" customHeight="1">
      <c r="A211" s="39"/>
      <c r="B211" s="40"/>
      <c r="C211" s="230" t="s">
        <v>218</v>
      </c>
      <c r="D211" s="230" t="s">
        <v>144</v>
      </c>
      <c r="E211" s="231" t="s">
        <v>219</v>
      </c>
      <c r="F211" s="232" t="s">
        <v>220</v>
      </c>
      <c r="G211" s="233" t="s">
        <v>90</v>
      </c>
      <c r="H211" s="234">
        <v>23.745000000000001</v>
      </c>
      <c r="I211" s="235"/>
      <c r="J211" s="236">
        <f>ROUND(I211*H211,2)</f>
        <v>0</v>
      </c>
      <c r="K211" s="232" t="s">
        <v>147</v>
      </c>
      <c r="L211" s="45"/>
      <c r="M211" s="237" t="s">
        <v>1</v>
      </c>
      <c r="N211" s="238" t="s">
        <v>47</v>
      </c>
      <c r="O211" s="92"/>
      <c r="P211" s="239">
        <f>O211*H211</f>
        <v>0</v>
      </c>
      <c r="Q211" s="239">
        <v>0.012880000000000001</v>
      </c>
      <c r="R211" s="239">
        <f>Q211*H211</f>
        <v>0.30583560000000004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148</v>
      </c>
      <c r="AT211" s="241" t="s">
        <v>144</v>
      </c>
      <c r="AU211" s="241" t="s">
        <v>92</v>
      </c>
      <c r="AY211" s="18" t="s">
        <v>142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87</v>
      </c>
      <c r="BK211" s="242">
        <f>ROUND(I211*H211,2)</f>
        <v>0</v>
      </c>
      <c r="BL211" s="18" t="s">
        <v>148</v>
      </c>
      <c r="BM211" s="241" t="s">
        <v>221</v>
      </c>
    </row>
    <row r="212" s="13" customFormat="1">
      <c r="A212" s="13"/>
      <c r="B212" s="243"/>
      <c r="C212" s="244"/>
      <c r="D212" s="245" t="s">
        <v>150</v>
      </c>
      <c r="E212" s="246" t="s">
        <v>1</v>
      </c>
      <c r="F212" s="247" t="s">
        <v>151</v>
      </c>
      <c r="G212" s="244"/>
      <c r="H212" s="246" t="s">
        <v>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150</v>
      </c>
      <c r="AU212" s="253" t="s">
        <v>92</v>
      </c>
      <c r="AV212" s="13" t="s">
        <v>87</v>
      </c>
      <c r="AW212" s="13" t="s">
        <v>36</v>
      </c>
      <c r="AX212" s="13" t="s">
        <v>82</v>
      </c>
      <c r="AY212" s="253" t="s">
        <v>142</v>
      </c>
    </row>
    <row r="213" s="13" customFormat="1">
      <c r="A213" s="13"/>
      <c r="B213" s="243"/>
      <c r="C213" s="244"/>
      <c r="D213" s="245" t="s">
        <v>150</v>
      </c>
      <c r="E213" s="246" t="s">
        <v>1</v>
      </c>
      <c r="F213" s="247" t="s">
        <v>152</v>
      </c>
      <c r="G213" s="244"/>
      <c r="H213" s="246" t="s">
        <v>1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150</v>
      </c>
      <c r="AU213" s="253" t="s">
        <v>92</v>
      </c>
      <c r="AV213" s="13" t="s">
        <v>87</v>
      </c>
      <c r="AW213" s="13" t="s">
        <v>36</v>
      </c>
      <c r="AX213" s="13" t="s">
        <v>82</v>
      </c>
      <c r="AY213" s="253" t="s">
        <v>142</v>
      </c>
    </row>
    <row r="214" s="13" customFormat="1">
      <c r="A214" s="13"/>
      <c r="B214" s="243"/>
      <c r="C214" s="244"/>
      <c r="D214" s="245" t="s">
        <v>150</v>
      </c>
      <c r="E214" s="246" t="s">
        <v>1</v>
      </c>
      <c r="F214" s="247" t="s">
        <v>154</v>
      </c>
      <c r="G214" s="244"/>
      <c r="H214" s="246" t="s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3" t="s">
        <v>150</v>
      </c>
      <c r="AU214" s="253" t="s">
        <v>92</v>
      </c>
      <c r="AV214" s="13" t="s">
        <v>87</v>
      </c>
      <c r="AW214" s="13" t="s">
        <v>36</v>
      </c>
      <c r="AX214" s="13" t="s">
        <v>82</v>
      </c>
      <c r="AY214" s="253" t="s">
        <v>142</v>
      </c>
    </row>
    <row r="215" s="13" customFormat="1">
      <c r="A215" s="13"/>
      <c r="B215" s="243"/>
      <c r="C215" s="244"/>
      <c r="D215" s="245" t="s">
        <v>150</v>
      </c>
      <c r="E215" s="246" t="s">
        <v>1</v>
      </c>
      <c r="F215" s="247" t="s">
        <v>205</v>
      </c>
      <c r="G215" s="244"/>
      <c r="H215" s="246" t="s">
        <v>1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150</v>
      </c>
      <c r="AU215" s="253" t="s">
        <v>92</v>
      </c>
      <c r="AV215" s="13" t="s">
        <v>87</v>
      </c>
      <c r="AW215" s="13" t="s">
        <v>36</v>
      </c>
      <c r="AX215" s="13" t="s">
        <v>82</v>
      </c>
      <c r="AY215" s="253" t="s">
        <v>142</v>
      </c>
    </row>
    <row r="216" s="14" customFormat="1">
      <c r="A216" s="14"/>
      <c r="B216" s="254"/>
      <c r="C216" s="255"/>
      <c r="D216" s="245" t="s">
        <v>150</v>
      </c>
      <c r="E216" s="256" t="s">
        <v>1</v>
      </c>
      <c r="F216" s="257" t="s">
        <v>222</v>
      </c>
      <c r="G216" s="255"/>
      <c r="H216" s="258">
        <v>23.745000000000001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64" t="s">
        <v>150</v>
      </c>
      <c r="AU216" s="264" t="s">
        <v>92</v>
      </c>
      <c r="AV216" s="14" t="s">
        <v>92</v>
      </c>
      <c r="AW216" s="14" t="s">
        <v>36</v>
      </c>
      <c r="AX216" s="14" t="s">
        <v>82</v>
      </c>
      <c r="AY216" s="264" t="s">
        <v>142</v>
      </c>
    </row>
    <row r="217" s="15" customFormat="1">
      <c r="A217" s="15"/>
      <c r="B217" s="265"/>
      <c r="C217" s="266"/>
      <c r="D217" s="245" t="s">
        <v>150</v>
      </c>
      <c r="E217" s="267" t="s">
        <v>1</v>
      </c>
      <c r="F217" s="268" t="s">
        <v>157</v>
      </c>
      <c r="G217" s="266"/>
      <c r="H217" s="269">
        <v>23.745000000000001</v>
      </c>
      <c r="I217" s="270"/>
      <c r="J217" s="266"/>
      <c r="K217" s="266"/>
      <c r="L217" s="271"/>
      <c r="M217" s="272"/>
      <c r="N217" s="273"/>
      <c r="O217" s="273"/>
      <c r="P217" s="273"/>
      <c r="Q217" s="273"/>
      <c r="R217" s="273"/>
      <c r="S217" s="273"/>
      <c r="T217" s="274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5" t="s">
        <v>150</v>
      </c>
      <c r="AU217" s="275" t="s">
        <v>92</v>
      </c>
      <c r="AV217" s="15" t="s">
        <v>148</v>
      </c>
      <c r="AW217" s="15" t="s">
        <v>36</v>
      </c>
      <c r="AX217" s="15" t="s">
        <v>87</v>
      </c>
      <c r="AY217" s="275" t="s">
        <v>142</v>
      </c>
    </row>
    <row r="218" s="2" customFormat="1" ht="24" customHeight="1">
      <c r="A218" s="39"/>
      <c r="B218" s="40"/>
      <c r="C218" s="230" t="s">
        <v>223</v>
      </c>
      <c r="D218" s="230" t="s">
        <v>144</v>
      </c>
      <c r="E218" s="231" t="s">
        <v>224</v>
      </c>
      <c r="F218" s="232" t="s">
        <v>225</v>
      </c>
      <c r="G218" s="233" t="s">
        <v>90</v>
      </c>
      <c r="H218" s="234">
        <v>23.745000000000001</v>
      </c>
      <c r="I218" s="235"/>
      <c r="J218" s="236">
        <f>ROUND(I218*H218,2)</f>
        <v>0</v>
      </c>
      <c r="K218" s="232" t="s">
        <v>147</v>
      </c>
      <c r="L218" s="45"/>
      <c r="M218" s="237" t="s">
        <v>1</v>
      </c>
      <c r="N218" s="238" t="s">
        <v>47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148</v>
      </c>
      <c r="AT218" s="241" t="s">
        <v>144</v>
      </c>
      <c r="AU218" s="241" t="s">
        <v>92</v>
      </c>
      <c r="AY218" s="18" t="s">
        <v>142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87</v>
      </c>
      <c r="BK218" s="242">
        <f>ROUND(I218*H218,2)</f>
        <v>0</v>
      </c>
      <c r="BL218" s="18" t="s">
        <v>148</v>
      </c>
      <c r="BM218" s="241" t="s">
        <v>226</v>
      </c>
    </row>
    <row r="219" s="2" customFormat="1" ht="24" customHeight="1">
      <c r="A219" s="39"/>
      <c r="B219" s="40"/>
      <c r="C219" s="230" t="s">
        <v>227</v>
      </c>
      <c r="D219" s="230" t="s">
        <v>144</v>
      </c>
      <c r="E219" s="231" t="s">
        <v>228</v>
      </c>
      <c r="F219" s="232" t="s">
        <v>229</v>
      </c>
      <c r="G219" s="233" t="s">
        <v>230</v>
      </c>
      <c r="H219" s="234">
        <v>45.109999999999999</v>
      </c>
      <c r="I219" s="235"/>
      <c r="J219" s="236">
        <f>ROUND(I219*H219,2)</f>
        <v>0</v>
      </c>
      <c r="K219" s="232" t="s">
        <v>147</v>
      </c>
      <c r="L219" s="45"/>
      <c r="M219" s="237" t="s">
        <v>1</v>
      </c>
      <c r="N219" s="238" t="s">
        <v>47</v>
      </c>
      <c r="O219" s="92"/>
      <c r="P219" s="239">
        <f>O219*H219</f>
        <v>0</v>
      </c>
      <c r="Q219" s="239">
        <v>0.03465</v>
      </c>
      <c r="R219" s="239">
        <f>Q219*H219</f>
        <v>1.5630614999999999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148</v>
      </c>
      <c r="AT219" s="241" t="s">
        <v>144</v>
      </c>
      <c r="AU219" s="241" t="s">
        <v>92</v>
      </c>
      <c r="AY219" s="18" t="s">
        <v>142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87</v>
      </c>
      <c r="BK219" s="242">
        <f>ROUND(I219*H219,2)</f>
        <v>0</v>
      </c>
      <c r="BL219" s="18" t="s">
        <v>148</v>
      </c>
      <c r="BM219" s="241" t="s">
        <v>231</v>
      </c>
    </row>
    <row r="220" s="13" customFormat="1">
      <c r="A220" s="13"/>
      <c r="B220" s="243"/>
      <c r="C220" s="244"/>
      <c r="D220" s="245" t="s">
        <v>150</v>
      </c>
      <c r="E220" s="246" t="s">
        <v>1</v>
      </c>
      <c r="F220" s="247" t="s">
        <v>154</v>
      </c>
      <c r="G220" s="244"/>
      <c r="H220" s="246" t="s">
        <v>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3" t="s">
        <v>150</v>
      </c>
      <c r="AU220" s="253" t="s">
        <v>92</v>
      </c>
      <c r="AV220" s="13" t="s">
        <v>87</v>
      </c>
      <c r="AW220" s="13" t="s">
        <v>36</v>
      </c>
      <c r="AX220" s="13" t="s">
        <v>82</v>
      </c>
      <c r="AY220" s="253" t="s">
        <v>142</v>
      </c>
    </row>
    <row r="221" s="14" customFormat="1">
      <c r="A221" s="14"/>
      <c r="B221" s="254"/>
      <c r="C221" s="255"/>
      <c r="D221" s="245" t="s">
        <v>150</v>
      </c>
      <c r="E221" s="256" t="s">
        <v>1</v>
      </c>
      <c r="F221" s="257" t="s">
        <v>232</v>
      </c>
      <c r="G221" s="255"/>
      <c r="H221" s="258">
        <v>45.109999999999999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4" t="s">
        <v>150</v>
      </c>
      <c r="AU221" s="264" t="s">
        <v>92</v>
      </c>
      <c r="AV221" s="14" t="s">
        <v>92</v>
      </c>
      <c r="AW221" s="14" t="s">
        <v>36</v>
      </c>
      <c r="AX221" s="14" t="s">
        <v>82</v>
      </c>
      <c r="AY221" s="264" t="s">
        <v>142</v>
      </c>
    </row>
    <row r="222" s="15" customFormat="1">
      <c r="A222" s="15"/>
      <c r="B222" s="265"/>
      <c r="C222" s="266"/>
      <c r="D222" s="245" t="s">
        <v>150</v>
      </c>
      <c r="E222" s="267" t="s">
        <v>1</v>
      </c>
      <c r="F222" s="268" t="s">
        <v>157</v>
      </c>
      <c r="G222" s="266"/>
      <c r="H222" s="269">
        <v>45.109999999999999</v>
      </c>
      <c r="I222" s="270"/>
      <c r="J222" s="266"/>
      <c r="K222" s="266"/>
      <c r="L222" s="271"/>
      <c r="M222" s="272"/>
      <c r="N222" s="273"/>
      <c r="O222" s="273"/>
      <c r="P222" s="273"/>
      <c r="Q222" s="273"/>
      <c r="R222" s="273"/>
      <c r="S222" s="273"/>
      <c r="T222" s="27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5" t="s">
        <v>150</v>
      </c>
      <c r="AU222" s="275" t="s">
        <v>92</v>
      </c>
      <c r="AV222" s="15" t="s">
        <v>148</v>
      </c>
      <c r="AW222" s="15" t="s">
        <v>36</v>
      </c>
      <c r="AX222" s="15" t="s">
        <v>87</v>
      </c>
      <c r="AY222" s="275" t="s">
        <v>142</v>
      </c>
    </row>
    <row r="223" s="2" customFormat="1" ht="36" customHeight="1">
      <c r="A223" s="39"/>
      <c r="B223" s="40"/>
      <c r="C223" s="276" t="s">
        <v>8</v>
      </c>
      <c r="D223" s="276" t="s">
        <v>233</v>
      </c>
      <c r="E223" s="277" t="s">
        <v>234</v>
      </c>
      <c r="F223" s="278" t="s">
        <v>235</v>
      </c>
      <c r="G223" s="279" t="s">
        <v>230</v>
      </c>
      <c r="H223" s="280">
        <v>47.366</v>
      </c>
      <c r="I223" s="281"/>
      <c r="J223" s="282">
        <f>ROUND(I223*H223,2)</f>
        <v>0</v>
      </c>
      <c r="K223" s="278" t="s">
        <v>1</v>
      </c>
      <c r="L223" s="283"/>
      <c r="M223" s="284" t="s">
        <v>1</v>
      </c>
      <c r="N223" s="285" t="s">
        <v>47</v>
      </c>
      <c r="O223" s="92"/>
      <c r="P223" s="239">
        <f>O223*H223</f>
        <v>0</v>
      </c>
      <c r="Q223" s="239">
        <v>0.048000000000000001</v>
      </c>
      <c r="R223" s="239">
        <f>Q223*H223</f>
        <v>2.273568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192</v>
      </c>
      <c r="AT223" s="241" t="s">
        <v>233</v>
      </c>
      <c r="AU223" s="241" t="s">
        <v>92</v>
      </c>
      <c r="AY223" s="18" t="s">
        <v>142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87</v>
      </c>
      <c r="BK223" s="242">
        <f>ROUND(I223*H223,2)</f>
        <v>0</v>
      </c>
      <c r="BL223" s="18" t="s">
        <v>148</v>
      </c>
      <c r="BM223" s="241" t="s">
        <v>236</v>
      </c>
    </row>
    <row r="224" s="14" customFormat="1">
      <c r="A224" s="14"/>
      <c r="B224" s="254"/>
      <c r="C224" s="255"/>
      <c r="D224" s="245" t="s">
        <v>150</v>
      </c>
      <c r="E224" s="255"/>
      <c r="F224" s="257" t="s">
        <v>237</v>
      </c>
      <c r="G224" s="255"/>
      <c r="H224" s="258">
        <v>47.366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4" t="s">
        <v>150</v>
      </c>
      <c r="AU224" s="264" t="s">
        <v>92</v>
      </c>
      <c r="AV224" s="14" t="s">
        <v>92</v>
      </c>
      <c r="AW224" s="14" t="s">
        <v>4</v>
      </c>
      <c r="AX224" s="14" t="s">
        <v>87</v>
      </c>
      <c r="AY224" s="264" t="s">
        <v>142</v>
      </c>
    </row>
    <row r="225" s="12" customFormat="1" ht="22.8" customHeight="1">
      <c r="A225" s="12"/>
      <c r="B225" s="214"/>
      <c r="C225" s="215"/>
      <c r="D225" s="216" t="s">
        <v>81</v>
      </c>
      <c r="E225" s="228" t="s">
        <v>182</v>
      </c>
      <c r="F225" s="228" t="s">
        <v>238</v>
      </c>
      <c r="G225" s="215"/>
      <c r="H225" s="215"/>
      <c r="I225" s="218"/>
      <c r="J225" s="229">
        <f>BK225</f>
        <v>0</v>
      </c>
      <c r="K225" s="215"/>
      <c r="L225" s="220"/>
      <c r="M225" s="221"/>
      <c r="N225" s="222"/>
      <c r="O225" s="222"/>
      <c r="P225" s="223">
        <f>SUM(P226:P536)</f>
        <v>0</v>
      </c>
      <c r="Q225" s="222"/>
      <c r="R225" s="223">
        <f>SUM(R226:R536)</f>
        <v>55.064694039999999</v>
      </c>
      <c r="S225" s="222"/>
      <c r="T225" s="224">
        <f>SUM(T226:T536)</f>
        <v>0.21643200000000001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87</v>
      </c>
      <c r="AT225" s="226" t="s">
        <v>81</v>
      </c>
      <c r="AU225" s="226" t="s">
        <v>87</v>
      </c>
      <c r="AY225" s="225" t="s">
        <v>142</v>
      </c>
      <c r="BK225" s="227">
        <f>SUM(BK226:BK536)</f>
        <v>0</v>
      </c>
    </row>
    <row r="226" s="2" customFormat="1" ht="24" customHeight="1">
      <c r="A226" s="39"/>
      <c r="B226" s="40"/>
      <c r="C226" s="230" t="s">
        <v>239</v>
      </c>
      <c r="D226" s="230" t="s">
        <v>144</v>
      </c>
      <c r="E226" s="231" t="s">
        <v>240</v>
      </c>
      <c r="F226" s="232" t="s">
        <v>241</v>
      </c>
      <c r="G226" s="233" t="s">
        <v>90</v>
      </c>
      <c r="H226" s="234">
        <v>8.8399999999999999</v>
      </c>
      <c r="I226" s="235"/>
      <c r="J226" s="236">
        <f>ROUND(I226*H226,2)</f>
        <v>0</v>
      </c>
      <c r="K226" s="232" t="s">
        <v>147</v>
      </c>
      <c r="L226" s="45"/>
      <c r="M226" s="237" t="s">
        <v>1</v>
      </c>
      <c r="N226" s="238" t="s">
        <v>47</v>
      </c>
      <c r="O226" s="92"/>
      <c r="P226" s="239">
        <f>O226*H226</f>
        <v>0</v>
      </c>
      <c r="Q226" s="239">
        <v>0.017000000000000001</v>
      </c>
      <c r="R226" s="239">
        <f>Q226*H226</f>
        <v>0.15028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148</v>
      </c>
      <c r="AT226" s="241" t="s">
        <v>144</v>
      </c>
      <c r="AU226" s="241" t="s">
        <v>92</v>
      </c>
      <c r="AY226" s="18" t="s">
        <v>142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87</v>
      </c>
      <c r="BK226" s="242">
        <f>ROUND(I226*H226,2)</f>
        <v>0</v>
      </c>
      <c r="BL226" s="18" t="s">
        <v>148</v>
      </c>
      <c r="BM226" s="241" t="s">
        <v>242</v>
      </c>
    </row>
    <row r="227" s="13" customFormat="1">
      <c r="A227" s="13"/>
      <c r="B227" s="243"/>
      <c r="C227" s="244"/>
      <c r="D227" s="245" t="s">
        <v>150</v>
      </c>
      <c r="E227" s="246" t="s">
        <v>1</v>
      </c>
      <c r="F227" s="247" t="s">
        <v>151</v>
      </c>
      <c r="G227" s="244"/>
      <c r="H227" s="246" t="s">
        <v>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150</v>
      </c>
      <c r="AU227" s="253" t="s">
        <v>92</v>
      </c>
      <c r="AV227" s="13" t="s">
        <v>87</v>
      </c>
      <c r="AW227" s="13" t="s">
        <v>36</v>
      </c>
      <c r="AX227" s="13" t="s">
        <v>82</v>
      </c>
      <c r="AY227" s="253" t="s">
        <v>142</v>
      </c>
    </row>
    <row r="228" s="13" customFormat="1">
      <c r="A228" s="13"/>
      <c r="B228" s="243"/>
      <c r="C228" s="244"/>
      <c r="D228" s="245" t="s">
        <v>150</v>
      </c>
      <c r="E228" s="246" t="s">
        <v>1</v>
      </c>
      <c r="F228" s="247" t="s">
        <v>243</v>
      </c>
      <c r="G228" s="244"/>
      <c r="H228" s="246" t="s">
        <v>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150</v>
      </c>
      <c r="AU228" s="253" t="s">
        <v>92</v>
      </c>
      <c r="AV228" s="13" t="s">
        <v>87</v>
      </c>
      <c r="AW228" s="13" t="s">
        <v>36</v>
      </c>
      <c r="AX228" s="13" t="s">
        <v>82</v>
      </c>
      <c r="AY228" s="253" t="s">
        <v>142</v>
      </c>
    </row>
    <row r="229" s="13" customFormat="1">
      <c r="A229" s="13"/>
      <c r="B229" s="243"/>
      <c r="C229" s="244"/>
      <c r="D229" s="245" t="s">
        <v>150</v>
      </c>
      <c r="E229" s="246" t="s">
        <v>1</v>
      </c>
      <c r="F229" s="247" t="s">
        <v>244</v>
      </c>
      <c r="G229" s="244"/>
      <c r="H229" s="246" t="s">
        <v>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150</v>
      </c>
      <c r="AU229" s="253" t="s">
        <v>92</v>
      </c>
      <c r="AV229" s="13" t="s">
        <v>87</v>
      </c>
      <c r="AW229" s="13" t="s">
        <v>36</v>
      </c>
      <c r="AX229" s="13" t="s">
        <v>82</v>
      </c>
      <c r="AY229" s="253" t="s">
        <v>142</v>
      </c>
    </row>
    <row r="230" s="14" customFormat="1">
      <c r="A230" s="14"/>
      <c r="B230" s="254"/>
      <c r="C230" s="255"/>
      <c r="D230" s="245" t="s">
        <v>150</v>
      </c>
      <c r="E230" s="256" t="s">
        <v>1</v>
      </c>
      <c r="F230" s="257" t="s">
        <v>245</v>
      </c>
      <c r="G230" s="255"/>
      <c r="H230" s="258">
        <v>8.8399999999999999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150</v>
      </c>
      <c r="AU230" s="264" t="s">
        <v>92</v>
      </c>
      <c r="AV230" s="14" t="s">
        <v>92</v>
      </c>
      <c r="AW230" s="14" t="s">
        <v>36</v>
      </c>
      <c r="AX230" s="14" t="s">
        <v>82</v>
      </c>
      <c r="AY230" s="264" t="s">
        <v>142</v>
      </c>
    </row>
    <row r="231" s="15" customFormat="1">
      <c r="A231" s="15"/>
      <c r="B231" s="265"/>
      <c r="C231" s="266"/>
      <c r="D231" s="245" t="s">
        <v>150</v>
      </c>
      <c r="E231" s="267" t="s">
        <v>1</v>
      </c>
      <c r="F231" s="268" t="s">
        <v>157</v>
      </c>
      <c r="G231" s="266"/>
      <c r="H231" s="269">
        <v>8.8399999999999999</v>
      </c>
      <c r="I231" s="270"/>
      <c r="J231" s="266"/>
      <c r="K231" s="266"/>
      <c r="L231" s="271"/>
      <c r="M231" s="272"/>
      <c r="N231" s="273"/>
      <c r="O231" s="273"/>
      <c r="P231" s="273"/>
      <c r="Q231" s="273"/>
      <c r="R231" s="273"/>
      <c r="S231" s="273"/>
      <c r="T231" s="27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5" t="s">
        <v>150</v>
      </c>
      <c r="AU231" s="275" t="s">
        <v>92</v>
      </c>
      <c r="AV231" s="15" t="s">
        <v>148</v>
      </c>
      <c r="AW231" s="15" t="s">
        <v>36</v>
      </c>
      <c r="AX231" s="15" t="s">
        <v>87</v>
      </c>
      <c r="AY231" s="275" t="s">
        <v>142</v>
      </c>
    </row>
    <row r="232" s="2" customFormat="1" ht="24" customHeight="1">
      <c r="A232" s="39"/>
      <c r="B232" s="40"/>
      <c r="C232" s="230" t="s">
        <v>246</v>
      </c>
      <c r="D232" s="230" t="s">
        <v>144</v>
      </c>
      <c r="E232" s="231" t="s">
        <v>247</v>
      </c>
      <c r="F232" s="232" t="s">
        <v>248</v>
      </c>
      <c r="G232" s="233" t="s">
        <v>90</v>
      </c>
      <c r="H232" s="234">
        <v>32.563000000000002</v>
      </c>
      <c r="I232" s="235"/>
      <c r="J232" s="236">
        <f>ROUND(I232*H232,2)</f>
        <v>0</v>
      </c>
      <c r="K232" s="232" t="s">
        <v>147</v>
      </c>
      <c r="L232" s="45"/>
      <c r="M232" s="237" t="s">
        <v>1</v>
      </c>
      <c r="N232" s="238" t="s">
        <v>47</v>
      </c>
      <c r="O232" s="92"/>
      <c r="P232" s="239">
        <f>O232*H232</f>
        <v>0</v>
      </c>
      <c r="Q232" s="239">
        <v>0.017000000000000001</v>
      </c>
      <c r="R232" s="239">
        <f>Q232*H232</f>
        <v>0.55357100000000004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148</v>
      </c>
      <c r="AT232" s="241" t="s">
        <v>144</v>
      </c>
      <c r="AU232" s="241" t="s">
        <v>92</v>
      </c>
      <c r="AY232" s="18" t="s">
        <v>142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87</v>
      </c>
      <c r="BK232" s="242">
        <f>ROUND(I232*H232,2)</f>
        <v>0</v>
      </c>
      <c r="BL232" s="18" t="s">
        <v>148</v>
      </c>
      <c r="BM232" s="241" t="s">
        <v>249</v>
      </c>
    </row>
    <row r="233" s="13" customFormat="1">
      <c r="A233" s="13"/>
      <c r="B233" s="243"/>
      <c r="C233" s="244"/>
      <c r="D233" s="245" t="s">
        <v>150</v>
      </c>
      <c r="E233" s="246" t="s">
        <v>1</v>
      </c>
      <c r="F233" s="247" t="s">
        <v>151</v>
      </c>
      <c r="G233" s="244"/>
      <c r="H233" s="246" t="s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150</v>
      </c>
      <c r="AU233" s="253" t="s">
        <v>92</v>
      </c>
      <c r="AV233" s="13" t="s">
        <v>87</v>
      </c>
      <c r="AW233" s="13" t="s">
        <v>36</v>
      </c>
      <c r="AX233" s="13" t="s">
        <v>82</v>
      </c>
      <c r="AY233" s="253" t="s">
        <v>142</v>
      </c>
    </row>
    <row r="234" s="13" customFormat="1">
      <c r="A234" s="13"/>
      <c r="B234" s="243"/>
      <c r="C234" s="244"/>
      <c r="D234" s="245" t="s">
        <v>150</v>
      </c>
      <c r="E234" s="246" t="s">
        <v>1</v>
      </c>
      <c r="F234" s="247" t="s">
        <v>243</v>
      </c>
      <c r="G234" s="244"/>
      <c r="H234" s="246" t="s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150</v>
      </c>
      <c r="AU234" s="253" t="s">
        <v>92</v>
      </c>
      <c r="AV234" s="13" t="s">
        <v>87</v>
      </c>
      <c r="AW234" s="13" t="s">
        <v>36</v>
      </c>
      <c r="AX234" s="13" t="s">
        <v>82</v>
      </c>
      <c r="AY234" s="253" t="s">
        <v>142</v>
      </c>
    </row>
    <row r="235" s="13" customFormat="1">
      <c r="A235" s="13"/>
      <c r="B235" s="243"/>
      <c r="C235" s="244"/>
      <c r="D235" s="245" t="s">
        <v>150</v>
      </c>
      <c r="E235" s="246" t="s">
        <v>1</v>
      </c>
      <c r="F235" s="247" t="s">
        <v>244</v>
      </c>
      <c r="G235" s="244"/>
      <c r="H235" s="246" t="s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150</v>
      </c>
      <c r="AU235" s="253" t="s">
        <v>92</v>
      </c>
      <c r="AV235" s="13" t="s">
        <v>87</v>
      </c>
      <c r="AW235" s="13" t="s">
        <v>36</v>
      </c>
      <c r="AX235" s="13" t="s">
        <v>82</v>
      </c>
      <c r="AY235" s="253" t="s">
        <v>142</v>
      </c>
    </row>
    <row r="236" s="14" customFormat="1">
      <c r="A236" s="14"/>
      <c r="B236" s="254"/>
      <c r="C236" s="255"/>
      <c r="D236" s="245" t="s">
        <v>150</v>
      </c>
      <c r="E236" s="256" t="s">
        <v>1</v>
      </c>
      <c r="F236" s="257" t="s">
        <v>250</v>
      </c>
      <c r="G236" s="255"/>
      <c r="H236" s="258">
        <v>32.563000000000002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4" t="s">
        <v>150</v>
      </c>
      <c r="AU236" s="264" t="s">
        <v>92</v>
      </c>
      <c r="AV236" s="14" t="s">
        <v>92</v>
      </c>
      <c r="AW236" s="14" t="s">
        <v>36</v>
      </c>
      <c r="AX236" s="14" t="s">
        <v>82</v>
      </c>
      <c r="AY236" s="264" t="s">
        <v>142</v>
      </c>
    </row>
    <row r="237" s="15" customFormat="1">
      <c r="A237" s="15"/>
      <c r="B237" s="265"/>
      <c r="C237" s="266"/>
      <c r="D237" s="245" t="s">
        <v>150</v>
      </c>
      <c r="E237" s="267" t="s">
        <v>1</v>
      </c>
      <c r="F237" s="268" t="s">
        <v>157</v>
      </c>
      <c r="G237" s="266"/>
      <c r="H237" s="269">
        <v>32.563000000000002</v>
      </c>
      <c r="I237" s="270"/>
      <c r="J237" s="266"/>
      <c r="K237" s="266"/>
      <c r="L237" s="271"/>
      <c r="M237" s="272"/>
      <c r="N237" s="273"/>
      <c r="O237" s="273"/>
      <c r="P237" s="273"/>
      <c r="Q237" s="273"/>
      <c r="R237" s="273"/>
      <c r="S237" s="273"/>
      <c r="T237" s="27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5" t="s">
        <v>150</v>
      </c>
      <c r="AU237" s="275" t="s">
        <v>92</v>
      </c>
      <c r="AV237" s="15" t="s">
        <v>148</v>
      </c>
      <c r="AW237" s="15" t="s">
        <v>36</v>
      </c>
      <c r="AX237" s="15" t="s">
        <v>87</v>
      </c>
      <c r="AY237" s="275" t="s">
        <v>142</v>
      </c>
    </row>
    <row r="238" s="2" customFormat="1" ht="16.5" customHeight="1">
      <c r="A238" s="39"/>
      <c r="B238" s="40"/>
      <c r="C238" s="230" t="s">
        <v>251</v>
      </c>
      <c r="D238" s="230" t="s">
        <v>144</v>
      </c>
      <c r="E238" s="231" t="s">
        <v>252</v>
      </c>
      <c r="F238" s="232" t="s">
        <v>253</v>
      </c>
      <c r="G238" s="233" t="s">
        <v>230</v>
      </c>
      <c r="H238" s="234">
        <v>26</v>
      </c>
      <c r="I238" s="235"/>
      <c r="J238" s="236">
        <f>ROUND(I238*H238,2)</f>
        <v>0</v>
      </c>
      <c r="K238" s="232" t="s">
        <v>147</v>
      </c>
      <c r="L238" s="45"/>
      <c r="M238" s="237" t="s">
        <v>1</v>
      </c>
      <c r="N238" s="238" t="s">
        <v>47</v>
      </c>
      <c r="O238" s="92"/>
      <c r="P238" s="239">
        <f>O238*H238</f>
        <v>0</v>
      </c>
      <c r="Q238" s="239">
        <v>0.0067999999999999996</v>
      </c>
      <c r="R238" s="239">
        <f>Q238*H238</f>
        <v>0.17679999999999999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148</v>
      </c>
      <c r="AT238" s="241" t="s">
        <v>144</v>
      </c>
      <c r="AU238" s="241" t="s">
        <v>92</v>
      </c>
      <c r="AY238" s="18" t="s">
        <v>142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87</v>
      </c>
      <c r="BK238" s="242">
        <f>ROUND(I238*H238,2)</f>
        <v>0</v>
      </c>
      <c r="BL238" s="18" t="s">
        <v>148</v>
      </c>
      <c r="BM238" s="241" t="s">
        <v>254</v>
      </c>
    </row>
    <row r="239" s="13" customFormat="1">
      <c r="A239" s="13"/>
      <c r="B239" s="243"/>
      <c r="C239" s="244"/>
      <c r="D239" s="245" t="s">
        <v>150</v>
      </c>
      <c r="E239" s="246" t="s">
        <v>1</v>
      </c>
      <c r="F239" s="247" t="s">
        <v>151</v>
      </c>
      <c r="G239" s="244"/>
      <c r="H239" s="246" t="s">
        <v>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3" t="s">
        <v>150</v>
      </c>
      <c r="AU239" s="253" t="s">
        <v>92</v>
      </c>
      <c r="AV239" s="13" t="s">
        <v>87</v>
      </c>
      <c r="AW239" s="13" t="s">
        <v>36</v>
      </c>
      <c r="AX239" s="13" t="s">
        <v>82</v>
      </c>
      <c r="AY239" s="253" t="s">
        <v>142</v>
      </c>
    </row>
    <row r="240" s="13" customFormat="1">
      <c r="A240" s="13"/>
      <c r="B240" s="243"/>
      <c r="C240" s="244"/>
      <c r="D240" s="245" t="s">
        <v>150</v>
      </c>
      <c r="E240" s="246" t="s">
        <v>1</v>
      </c>
      <c r="F240" s="247" t="s">
        <v>152</v>
      </c>
      <c r="G240" s="244"/>
      <c r="H240" s="246" t="s">
        <v>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150</v>
      </c>
      <c r="AU240" s="253" t="s">
        <v>92</v>
      </c>
      <c r="AV240" s="13" t="s">
        <v>87</v>
      </c>
      <c r="AW240" s="13" t="s">
        <v>36</v>
      </c>
      <c r="AX240" s="13" t="s">
        <v>82</v>
      </c>
      <c r="AY240" s="253" t="s">
        <v>142</v>
      </c>
    </row>
    <row r="241" s="13" customFormat="1">
      <c r="A241" s="13"/>
      <c r="B241" s="243"/>
      <c r="C241" s="244"/>
      <c r="D241" s="245" t="s">
        <v>150</v>
      </c>
      <c r="E241" s="246" t="s">
        <v>1</v>
      </c>
      <c r="F241" s="247" t="s">
        <v>255</v>
      </c>
      <c r="G241" s="244"/>
      <c r="H241" s="246" t="s">
        <v>1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150</v>
      </c>
      <c r="AU241" s="253" t="s">
        <v>92</v>
      </c>
      <c r="AV241" s="13" t="s">
        <v>87</v>
      </c>
      <c r="AW241" s="13" t="s">
        <v>36</v>
      </c>
      <c r="AX241" s="13" t="s">
        <v>82</v>
      </c>
      <c r="AY241" s="253" t="s">
        <v>142</v>
      </c>
    </row>
    <row r="242" s="13" customFormat="1">
      <c r="A242" s="13"/>
      <c r="B242" s="243"/>
      <c r="C242" s="244"/>
      <c r="D242" s="245" t="s">
        <v>150</v>
      </c>
      <c r="E242" s="246" t="s">
        <v>1</v>
      </c>
      <c r="F242" s="247" t="s">
        <v>256</v>
      </c>
      <c r="G242" s="244"/>
      <c r="H242" s="246" t="s">
        <v>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150</v>
      </c>
      <c r="AU242" s="253" t="s">
        <v>92</v>
      </c>
      <c r="AV242" s="13" t="s">
        <v>87</v>
      </c>
      <c r="AW242" s="13" t="s">
        <v>36</v>
      </c>
      <c r="AX242" s="13" t="s">
        <v>82</v>
      </c>
      <c r="AY242" s="253" t="s">
        <v>142</v>
      </c>
    </row>
    <row r="243" s="14" customFormat="1">
      <c r="A243" s="14"/>
      <c r="B243" s="254"/>
      <c r="C243" s="255"/>
      <c r="D243" s="245" t="s">
        <v>150</v>
      </c>
      <c r="E243" s="256" t="s">
        <v>1</v>
      </c>
      <c r="F243" s="257" t="s">
        <v>257</v>
      </c>
      <c r="G243" s="255"/>
      <c r="H243" s="258">
        <v>26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4" t="s">
        <v>150</v>
      </c>
      <c r="AU243" s="264" t="s">
        <v>92</v>
      </c>
      <c r="AV243" s="14" t="s">
        <v>92</v>
      </c>
      <c r="AW243" s="14" t="s">
        <v>36</v>
      </c>
      <c r="AX243" s="14" t="s">
        <v>82</v>
      </c>
      <c r="AY243" s="264" t="s">
        <v>142</v>
      </c>
    </row>
    <row r="244" s="15" customFormat="1">
      <c r="A244" s="15"/>
      <c r="B244" s="265"/>
      <c r="C244" s="266"/>
      <c r="D244" s="245" t="s">
        <v>150</v>
      </c>
      <c r="E244" s="267" t="s">
        <v>1</v>
      </c>
      <c r="F244" s="268" t="s">
        <v>157</v>
      </c>
      <c r="G244" s="266"/>
      <c r="H244" s="269">
        <v>26</v>
      </c>
      <c r="I244" s="270"/>
      <c r="J244" s="266"/>
      <c r="K244" s="266"/>
      <c r="L244" s="271"/>
      <c r="M244" s="272"/>
      <c r="N244" s="273"/>
      <c r="O244" s="273"/>
      <c r="P244" s="273"/>
      <c r="Q244" s="273"/>
      <c r="R244" s="273"/>
      <c r="S244" s="273"/>
      <c r="T244" s="274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5" t="s">
        <v>150</v>
      </c>
      <c r="AU244" s="275" t="s">
        <v>92</v>
      </c>
      <c r="AV244" s="15" t="s">
        <v>148</v>
      </c>
      <c r="AW244" s="15" t="s">
        <v>36</v>
      </c>
      <c r="AX244" s="15" t="s">
        <v>87</v>
      </c>
      <c r="AY244" s="275" t="s">
        <v>142</v>
      </c>
    </row>
    <row r="245" s="2" customFormat="1" ht="16.5" customHeight="1">
      <c r="A245" s="39"/>
      <c r="B245" s="40"/>
      <c r="C245" s="230" t="s">
        <v>258</v>
      </c>
      <c r="D245" s="230" t="s">
        <v>144</v>
      </c>
      <c r="E245" s="231" t="s">
        <v>259</v>
      </c>
      <c r="F245" s="232" t="s">
        <v>260</v>
      </c>
      <c r="G245" s="233" t="s">
        <v>90</v>
      </c>
      <c r="H245" s="234">
        <v>217.69999999999999</v>
      </c>
      <c r="I245" s="235"/>
      <c r="J245" s="236">
        <f>ROUND(I245*H245,2)</f>
        <v>0</v>
      </c>
      <c r="K245" s="232" t="s">
        <v>1</v>
      </c>
      <c r="L245" s="45"/>
      <c r="M245" s="237" t="s">
        <v>1</v>
      </c>
      <c r="N245" s="238" t="s">
        <v>47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239</v>
      </c>
      <c r="AT245" s="241" t="s">
        <v>144</v>
      </c>
      <c r="AU245" s="241" t="s">
        <v>92</v>
      </c>
      <c r="AY245" s="18" t="s">
        <v>142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87</v>
      </c>
      <c r="BK245" s="242">
        <f>ROUND(I245*H245,2)</f>
        <v>0</v>
      </c>
      <c r="BL245" s="18" t="s">
        <v>239</v>
      </c>
      <c r="BM245" s="241" t="s">
        <v>261</v>
      </c>
    </row>
    <row r="246" s="13" customFormat="1">
      <c r="A246" s="13"/>
      <c r="B246" s="243"/>
      <c r="C246" s="244"/>
      <c r="D246" s="245" t="s">
        <v>150</v>
      </c>
      <c r="E246" s="246" t="s">
        <v>1</v>
      </c>
      <c r="F246" s="247" t="s">
        <v>151</v>
      </c>
      <c r="G246" s="244"/>
      <c r="H246" s="246" t="s">
        <v>1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3" t="s">
        <v>150</v>
      </c>
      <c r="AU246" s="253" t="s">
        <v>92</v>
      </c>
      <c r="AV246" s="13" t="s">
        <v>87</v>
      </c>
      <c r="AW246" s="13" t="s">
        <v>36</v>
      </c>
      <c r="AX246" s="13" t="s">
        <v>82</v>
      </c>
      <c r="AY246" s="253" t="s">
        <v>142</v>
      </c>
    </row>
    <row r="247" s="13" customFormat="1">
      <c r="A247" s="13"/>
      <c r="B247" s="243"/>
      <c r="C247" s="244"/>
      <c r="D247" s="245" t="s">
        <v>150</v>
      </c>
      <c r="E247" s="246" t="s">
        <v>1</v>
      </c>
      <c r="F247" s="247" t="s">
        <v>262</v>
      </c>
      <c r="G247" s="244"/>
      <c r="H247" s="246" t="s">
        <v>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3" t="s">
        <v>150</v>
      </c>
      <c r="AU247" s="253" t="s">
        <v>92</v>
      </c>
      <c r="AV247" s="13" t="s">
        <v>87</v>
      </c>
      <c r="AW247" s="13" t="s">
        <v>36</v>
      </c>
      <c r="AX247" s="13" t="s">
        <v>82</v>
      </c>
      <c r="AY247" s="253" t="s">
        <v>142</v>
      </c>
    </row>
    <row r="248" s="13" customFormat="1">
      <c r="A248" s="13"/>
      <c r="B248" s="243"/>
      <c r="C248" s="244"/>
      <c r="D248" s="245" t="s">
        <v>150</v>
      </c>
      <c r="E248" s="246" t="s">
        <v>1</v>
      </c>
      <c r="F248" s="247" t="s">
        <v>263</v>
      </c>
      <c r="G248" s="244"/>
      <c r="H248" s="246" t="s">
        <v>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150</v>
      </c>
      <c r="AU248" s="253" t="s">
        <v>92</v>
      </c>
      <c r="AV248" s="13" t="s">
        <v>87</v>
      </c>
      <c r="AW248" s="13" t="s">
        <v>36</v>
      </c>
      <c r="AX248" s="13" t="s">
        <v>82</v>
      </c>
      <c r="AY248" s="253" t="s">
        <v>142</v>
      </c>
    </row>
    <row r="249" s="14" customFormat="1">
      <c r="A249" s="14"/>
      <c r="B249" s="254"/>
      <c r="C249" s="255"/>
      <c r="D249" s="245" t="s">
        <v>150</v>
      </c>
      <c r="E249" s="256" t="s">
        <v>1</v>
      </c>
      <c r="F249" s="257" t="s">
        <v>258</v>
      </c>
      <c r="G249" s="255"/>
      <c r="H249" s="258">
        <v>19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4" t="s">
        <v>150</v>
      </c>
      <c r="AU249" s="264" t="s">
        <v>92</v>
      </c>
      <c r="AV249" s="14" t="s">
        <v>92</v>
      </c>
      <c r="AW249" s="14" t="s">
        <v>36</v>
      </c>
      <c r="AX249" s="14" t="s">
        <v>82</v>
      </c>
      <c r="AY249" s="264" t="s">
        <v>142</v>
      </c>
    </row>
    <row r="250" s="13" customFormat="1">
      <c r="A250" s="13"/>
      <c r="B250" s="243"/>
      <c r="C250" s="244"/>
      <c r="D250" s="245" t="s">
        <v>150</v>
      </c>
      <c r="E250" s="246" t="s">
        <v>1</v>
      </c>
      <c r="F250" s="247" t="s">
        <v>264</v>
      </c>
      <c r="G250" s="244"/>
      <c r="H250" s="246" t="s">
        <v>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150</v>
      </c>
      <c r="AU250" s="253" t="s">
        <v>92</v>
      </c>
      <c r="AV250" s="13" t="s">
        <v>87</v>
      </c>
      <c r="AW250" s="13" t="s">
        <v>36</v>
      </c>
      <c r="AX250" s="13" t="s">
        <v>82</v>
      </c>
      <c r="AY250" s="253" t="s">
        <v>142</v>
      </c>
    </row>
    <row r="251" s="14" customFormat="1">
      <c r="A251" s="14"/>
      <c r="B251" s="254"/>
      <c r="C251" s="255"/>
      <c r="D251" s="245" t="s">
        <v>150</v>
      </c>
      <c r="E251" s="256" t="s">
        <v>1</v>
      </c>
      <c r="F251" s="257" t="s">
        <v>258</v>
      </c>
      <c r="G251" s="255"/>
      <c r="H251" s="258">
        <v>19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4" t="s">
        <v>150</v>
      </c>
      <c r="AU251" s="264" t="s">
        <v>92</v>
      </c>
      <c r="AV251" s="14" t="s">
        <v>92</v>
      </c>
      <c r="AW251" s="14" t="s">
        <v>36</v>
      </c>
      <c r="AX251" s="14" t="s">
        <v>82</v>
      </c>
      <c r="AY251" s="264" t="s">
        <v>142</v>
      </c>
    </row>
    <row r="252" s="13" customFormat="1">
      <c r="A252" s="13"/>
      <c r="B252" s="243"/>
      <c r="C252" s="244"/>
      <c r="D252" s="245" t="s">
        <v>150</v>
      </c>
      <c r="E252" s="246" t="s">
        <v>1</v>
      </c>
      <c r="F252" s="247" t="s">
        <v>265</v>
      </c>
      <c r="G252" s="244"/>
      <c r="H252" s="246" t="s">
        <v>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150</v>
      </c>
      <c r="AU252" s="253" t="s">
        <v>92</v>
      </c>
      <c r="AV252" s="13" t="s">
        <v>87</v>
      </c>
      <c r="AW252" s="13" t="s">
        <v>36</v>
      </c>
      <c r="AX252" s="13" t="s">
        <v>82</v>
      </c>
      <c r="AY252" s="253" t="s">
        <v>142</v>
      </c>
    </row>
    <row r="253" s="14" customFormat="1">
      <c r="A253" s="14"/>
      <c r="B253" s="254"/>
      <c r="C253" s="255"/>
      <c r="D253" s="245" t="s">
        <v>150</v>
      </c>
      <c r="E253" s="256" t="s">
        <v>1</v>
      </c>
      <c r="F253" s="257" t="s">
        <v>266</v>
      </c>
      <c r="G253" s="255"/>
      <c r="H253" s="258">
        <v>120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150</v>
      </c>
      <c r="AU253" s="264" t="s">
        <v>92</v>
      </c>
      <c r="AV253" s="14" t="s">
        <v>92</v>
      </c>
      <c r="AW253" s="14" t="s">
        <v>36</v>
      </c>
      <c r="AX253" s="14" t="s">
        <v>82</v>
      </c>
      <c r="AY253" s="264" t="s">
        <v>142</v>
      </c>
    </row>
    <row r="254" s="13" customFormat="1">
      <c r="A254" s="13"/>
      <c r="B254" s="243"/>
      <c r="C254" s="244"/>
      <c r="D254" s="245" t="s">
        <v>150</v>
      </c>
      <c r="E254" s="246" t="s">
        <v>1</v>
      </c>
      <c r="F254" s="247" t="s">
        <v>267</v>
      </c>
      <c r="G254" s="244"/>
      <c r="H254" s="246" t="s">
        <v>1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3" t="s">
        <v>150</v>
      </c>
      <c r="AU254" s="253" t="s">
        <v>92</v>
      </c>
      <c r="AV254" s="13" t="s">
        <v>87</v>
      </c>
      <c r="AW254" s="13" t="s">
        <v>36</v>
      </c>
      <c r="AX254" s="13" t="s">
        <v>82</v>
      </c>
      <c r="AY254" s="253" t="s">
        <v>142</v>
      </c>
    </row>
    <row r="255" s="14" customFormat="1">
      <c r="A255" s="14"/>
      <c r="B255" s="254"/>
      <c r="C255" s="255"/>
      <c r="D255" s="245" t="s">
        <v>150</v>
      </c>
      <c r="E255" s="256" t="s">
        <v>1</v>
      </c>
      <c r="F255" s="257" t="s">
        <v>268</v>
      </c>
      <c r="G255" s="255"/>
      <c r="H255" s="258">
        <v>59.700000000000003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4" t="s">
        <v>150</v>
      </c>
      <c r="AU255" s="264" t="s">
        <v>92</v>
      </c>
      <c r="AV255" s="14" t="s">
        <v>92</v>
      </c>
      <c r="AW255" s="14" t="s">
        <v>36</v>
      </c>
      <c r="AX255" s="14" t="s">
        <v>82</v>
      </c>
      <c r="AY255" s="264" t="s">
        <v>142</v>
      </c>
    </row>
    <row r="256" s="15" customFormat="1">
      <c r="A256" s="15"/>
      <c r="B256" s="265"/>
      <c r="C256" s="266"/>
      <c r="D256" s="245" t="s">
        <v>150</v>
      </c>
      <c r="E256" s="267" t="s">
        <v>1</v>
      </c>
      <c r="F256" s="268" t="s">
        <v>157</v>
      </c>
      <c r="G256" s="266"/>
      <c r="H256" s="269">
        <v>217.69999999999999</v>
      </c>
      <c r="I256" s="270"/>
      <c r="J256" s="266"/>
      <c r="K256" s="266"/>
      <c r="L256" s="271"/>
      <c r="M256" s="272"/>
      <c r="N256" s="273"/>
      <c r="O256" s="273"/>
      <c r="P256" s="273"/>
      <c r="Q256" s="273"/>
      <c r="R256" s="273"/>
      <c r="S256" s="273"/>
      <c r="T256" s="27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5" t="s">
        <v>150</v>
      </c>
      <c r="AU256" s="275" t="s">
        <v>92</v>
      </c>
      <c r="AV256" s="15" t="s">
        <v>148</v>
      </c>
      <c r="AW256" s="15" t="s">
        <v>36</v>
      </c>
      <c r="AX256" s="15" t="s">
        <v>87</v>
      </c>
      <c r="AY256" s="275" t="s">
        <v>142</v>
      </c>
    </row>
    <row r="257" s="2" customFormat="1" ht="16.5" customHeight="1">
      <c r="A257" s="39"/>
      <c r="B257" s="40"/>
      <c r="C257" s="230" t="s">
        <v>269</v>
      </c>
      <c r="D257" s="230" t="s">
        <v>144</v>
      </c>
      <c r="E257" s="231" t="s">
        <v>270</v>
      </c>
      <c r="F257" s="232" t="s">
        <v>271</v>
      </c>
      <c r="G257" s="233" t="s">
        <v>90</v>
      </c>
      <c r="H257" s="234">
        <v>92.299999999999997</v>
      </c>
      <c r="I257" s="235"/>
      <c r="J257" s="236">
        <f>ROUND(I257*H257,2)</f>
        <v>0</v>
      </c>
      <c r="K257" s="232" t="s">
        <v>1</v>
      </c>
      <c r="L257" s="45"/>
      <c r="M257" s="237" t="s">
        <v>1</v>
      </c>
      <c r="N257" s="238" t="s">
        <v>47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239</v>
      </c>
      <c r="AT257" s="241" t="s">
        <v>144</v>
      </c>
      <c r="AU257" s="241" t="s">
        <v>92</v>
      </c>
      <c r="AY257" s="18" t="s">
        <v>142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87</v>
      </c>
      <c r="BK257" s="242">
        <f>ROUND(I257*H257,2)</f>
        <v>0</v>
      </c>
      <c r="BL257" s="18" t="s">
        <v>239</v>
      </c>
      <c r="BM257" s="241" t="s">
        <v>272</v>
      </c>
    </row>
    <row r="258" s="13" customFormat="1">
      <c r="A258" s="13"/>
      <c r="B258" s="243"/>
      <c r="C258" s="244"/>
      <c r="D258" s="245" t="s">
        <v>150</v>
      </c>
      <c r="E258" s="246" t="s">
        <v>1</v>
      </c>
      <c r="F258" s="247" t="s">
        <v>151</v>
      </c>
      <c r="G258" s="244"/>
      <c r="H258" s="246" t="s">
        <v>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150</v>
      </c>
      <c r="AU258" s="253" t="s">
        <v>92</v>
      </c>
      <c r="AV258" s="13" t="s">
        <v>87</v>
      </c>
      <c r="AW258" s="13" t="s">
        <v>36</v>
      </c>
      <c r="AX258" s="13" t="s">
        <v>82</v>
      </c>
      <c r="AY258" s="253" t="s">
        <v>142</v>
      </c>
    </row>
    <row r="259" s="13" customFormat="1">
      <c r="A259" s="13"/>
      <c r="B259" s="243"/>
      <c r="C259" s="244"/>
      <c r="D259" s="245" t="s">
        <v>150</v>
      </c>
      <c r="E259" s="246" t="s">
        <v>1</v>
      </c>
      <c r="F259" s="247" t="s">
        <v>262</v>
      </c>
      <c r="G259" s="244"/>
      <c r="H259" s="246" t="s">
        <v>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150</v>
      </c>
      <c r="AU259" s="253" t="s">
        <v>92</v>
      </c>
      <c r="AV259" s="13" t="s">
        <v>87</v>
      </c>
      <c r="AW259" s="13" t="s">
        <v>36</v>
      </c>
      <c r="AX259" s="13" t="s">
        <v>82</v>
      </c>
      <c r="AY259" s="253" t="s">
        <v>142</v>
      </c>
    </row>
    <row r="260" s="13" customFormat="1">
      <c r="A260" s="13"/>
      <c r="B260" s="243"/>
      <c r="C260" s="244"/>
      <c r="D260" s="245" t="s">
        <v>150</v>
      </c>
      <c r="E260" s="246" t="s">
        <v>1</v>
      </c>
      <c r="F260" s="247" t="s">
        <v>273</v>
      </c>
      <c r="G260" s="244"/>
      <c r="H260" s="246" t="s">
        <v>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150</v>
      </c>
      <c r="AU260" s="253" t="s">
        <v>92</v>
      </c>
      <c r="AV260" s="13" t="s">
        <v>87</v>
      </c>
      <c r="AW260" s="13" t="s">
        <v>36</v>
      </c>
      <c r="AX260" s="13" t="s">
        <v>82</v>
      </c>
      <c r="AY260" s="253" t="s">
        <v>142</v>
      </c>
    </row>
    <row r="261" s="14" customFormat="1">
      <c r="A261" s="14"/>
      <c r="B261" s="254"/>
      <c r="C261" s="255"/>
      <c r="D261" s="245" t="s">
        <v>150</v>
      </c>
      <c r="E261" s="256" t="s">
        <v>1</v>
      </c>
      <c r="F261" s="257" t="s">
        <v>274</v>
      </c>
      <c r="G261" s="255"/>
      <c r="H261" s="258">
        <v>46.5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4" t="s">
        <v>150</v>
      </c>
      <c r="AU261" s="264" t="s">
        <v>92</v>
      </c>
      <c r="AV261" s="14" t="s">
        <v>92</v>
      </c>
      <c r="AW261" s="14" t="s">
        <v>36</v>
      </c>
      <c r="AX261" s="14" t="s">
        <v>82</v>
      </c>
      <c r="AY261" s="264" t="s">
        <v>142</v>
      </c>
    </row>
    <row r="262" s="13" customFormat="1">
      <c r="A262" s="13"/>
      <c r="B262" s="243"/>
      <c r="C262" s="244"/>
      <c r="D262" s="245" t="s">
        <v>150</v>
      </c>
      <c r="E262" s="246" t="s">
        <v>1</v>
      </c>
      <c r="F262" s="247" t="s">
        <v>275</v>
      </c>
      <c r="G262" s="244"/>
      <c r="H262" s="246" t="s">
        <v>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150</v>
      </c>
      <c r="AU262" s="253" t="s">
        <v>92</v>
      </c>
      <c r="AV262" s="13" t="s">
        <v>87</v>
      </c>
      <c r="AW262" s="13" t="s">
        <v>36</v>
      </c>
      <c r="AX262" s="13" t="s">
        <v>82</v>
      </c>
      <c r="AY262" s="253" t="s">
        <v>142</v>
      </c>
    </row>
    <row r="263" s="14" customFormat="1">
      <c r="A263" s="14"/>
      <c r="B263" s="254"/>
      <c r="C263" s="255"/>
      <c r="D263" s="245" t="s">
        <v>150</v>
      </c>
      <c r="E263" s="256" t="s">
        <v>1</v>
      </c>
      <c r="F263" s="257" t="s">
        <v>276</v>
      </c>
      <c r="G263" s="255"/>
      <c r="H263" s="258">
        <v>45.799999999999997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4" t="s">
        <v>150</v>
      </c>
      <c r="AU263" s="264" t="s">
        <v>92</v>
      </c>
      <c r="AV263" s="14" t="s">
        <v>92</v>
      </c>
      <c r="AW263" s="14" t="s">
        <v>36</v>
      </c>
      <c r="AX263" s="14" t="s">
        <v>82</v>
      </c>
      <c r="AY263" s="264" t="s">
        <v>142</v>
      </c>
    </row>
    <row r="264" s="15" customFormat="1">
      <c r="A264" s="15"/>
      <c r="B264" s="265"/>
      <c r="C264" s="266"/>
      <c r="D264" s="245" t="s">
        <v>150</v>
      </c>
      <c r="E264" s="267" t="s">
        <v>1</v>
      </c>
      <c r="F264" s="268" t="s">
        <v>157</v>
      </c>
      <c r="G264" s="266"/>
      <c r="H264" s="269">
        <v>92.299999999999997</v>
      </c>
      <c r="I264" s="270"/>
      <c r="J264" s="266"/>
      <c r="K264" s="266"/>
      <c r="L264" s="271"/>
      <c r="M264" s="272"/>
      <c r="N264" s="273"/>
      <c r="O264" s="273"/>
      <c r="P264" s="273"/>
      <c r="Q264" s="273"/>
      <c r="R264" s="273"/>
      <c r="S264" s="273"/>
      <c r="T264" s="27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5" t="s">
        <v>150</v>
      </c>
      <c r="AU264" s="275" t="s">
        <v>92</v>
      </c>
      <c r="AV264" s="15" t="s">
        <v>148</v>
      </c>
      <c r="AW264" s="15" t="s">
        <v>36</v>
      </c>
      <c r="AX264" s="15" t="s">
        <v>87</v>
      </c>
      <c r="AY264" s="275" t="s">
        <v>142</v>
      </c>
    </row>
    <row r="265" s="2" customFormat="1" ht="36" customHeight="1">
      <c r="A265" s="39"/>
      <c r="B265" s="40"/>
      <c r="C265" s="230" t="s">
        <v>7</v>
      </c>
      <c r="D265" s="230" t="s">
        <v>144</v>
      </c>
      <c r="E265" s="231" t="s">
        <v>277</v>
      </c>
      <c r="F265" s="232" t="s">
        <v>278</v>
      </c>
      <c r="G265" s="233" t="s">
        <v>90</v>
      </c>
      <c r="H265" s="234">
        <v>38</v>
      </c>
      <c r="I265" s="235"/>
      <c r="J265" s="236">
        <f>ROUND(I265*H265,2)</f>
        <v>0</v>
      </c>
      <c r="K265" s="232" t="s">
        <v>1</v>
      </c>
      <c r="L265" s="45"/>
      <c r="M265" s="237" t="s">
        <v>1</v>
      </c>
      <c r="N265" s="238" t="s">
        <v>47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239</v>
      </c>
      <c r="AT265" s="241" t="s">
        <v>144</v>
      </c>
      <c r="AU265" s="241" t="s">
        <v>92</v>
      </c>
      <c r="AY265" s="18" t="s">
        <v>142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87</v>
      </c>
      <c r="BK265" s="242">
        <f>ROUND(I265*H265,2)</f>
        <v>0</v>
      </c>
      <c r="BL265" s="18" t="s">
        <v>239</v>
      </c>
      <c r="BM265" s="241" t="s">
        <v>279</v>
      </c>
    </row>
    <row r="266" s="13" customFormat="1">
      <c r="A266" s="13"/>
      <c r="B266" s="243"/>
      <c r="C266" s="244"/>
      <c r="D266" s="245" t="s">
        <v>150</v>
      </c>
      <c r="E266" s="246" t="s">
        <v>1</v>
      </c>
      <c r="F266" s="247" t="s">
        <v>151</v>
      </c>
      <c r="G266" s="244"/>
      <c r="H266" s="246" t="s">
        <v>1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150</v>
      </c>
      <c r="AU266" s="253" t="s">
        <v>92</v>
      </c>
      <c r="AV266" s="13" t="s">
        <v>87</v>
      </c>
      <c r="AW266" s="13" t="s">
        <v>36</v>
      </c>
      <c r="AX266" s="13" t="s">
        <v>82</v>
      </c>
      <c r="AY266" s="253" t="s">
        <v>142</v>
      </c>
    </row>
    <row r="267" s="13" customFormat="1">
      <c r="A267" s="13"/>
      <c r="B267" s="243"/>
      <c r="C267" s="244"/>
      <c r="D267" s="245" t="s">
        <v>150</v>
      </c>
      <c r="E267" s="246" t="s">
        <v>1</v>
      </c>
      <c r="F267" s="247" t="s">
        <v>262</v>
      </c>
      <c r="G267" s="244"/>
      <c r="H267" s="246" t="s">
        <v>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150</v>
      </c>
      <c r="AU267" s="253" t="s">
        <v>92</v>
      </c>
      <c r="AV267" s="13" t="s">
        <v>87</v>
      </c>
      <c r="AW267" s="13" t="s">
        <v>36</v>
      </c>
      <c r="AX267" s="13" t="s">
        <v>82</v>
      </c>
      <c r="AY267" s="253" t="s">
        <v>142</v>
      </c>
    </row>
    <row r="268" s="13" customFormat="1">
      <c r="A268" s="13"/>
      <c r="B268" s="243"/>
      <c r="C268" s="244"/>
      <c r="D268" s="245" t="s">
        <v>150</v>
      </c>
      <c r="E268" s="246" t="s">
        <v>1</v>
      </c>
      <c r="F268" s="247" t="s">
        <v>263</v>
      </c>
      <c r="G268" s="244"/>
      <c r="H268" s="246" t="s">
        <v>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3" t="s">
        <v>150</v>
      </c>
      <c r="AU268" s="253" t="s">
        <v>92</v>
      </c>
      <c r="AV268" s="13" t="s">
        <v>87</v>
      </c>
      <c r="AW268" s="13" t="s">
        <v>36</v>
      </c>
      <c r="AX268" s="13" t="s">
        <v>82</v>
      </c>
      <c r="AY268" s="253" t="s">
        <v>142</v>
      </c>
    </row>
    <row r="269" s="14" customFormat="1">
      <c r="A269" s="14"/>
      <c r="B269" s="254"/>
      <c r="C269" s="255"/>
      <c r="D269" s="245" t="s">
        <v>150</v>
      </c>
      <c r="E269" s="256" t="s">
        <v>1</v>
      </c>
      <c r="F269" s="257" t="s">
        <v>258</v>
      </c>
      <c r="G269" s="255"/>
      <c r="H269" s="258">
        <v>19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4" t="s">
        <v>150</v>
      </c>
      <c r="AU269" s="264" t="s">
        <v>92</v>
      </c>
      <c r="AV269" s="14" t="s">
        <v>92</v>
      </c>
      <c r="AW269" s="14" t="s">
        <v>36</v>
      </c>
      <c r="AX269" s="14" t="s">
        <v>82</v>
      </c>
      <c r="AY269" s="264" t="s">
        <v>142</v>
      </c>
    </row>
    <row r="270" s="13" customFormat="1">
      <c r="A270" s="13"/>
      <c r="B270" s="243"/>
      <c r="C270" s="244"/>
      <c r="D270" s="245" t="s">
        <v>150</v>
      </c>
      <c r="E270" s="246" t="s">
        <v>1</v>
      </c>
      <c r="F270" s="247" t="s">
        <v>264</v>
      </c>
      <c r="G270" s="244"/>
      <c r="H270" s="246" t="s">
        <v>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150</v>
      </c>
      <c r="AU270" s="253" t="s">
        <v>92</v>
      </c>
      <c r="AV270" s="13" t="s">
        <v>87</v>
      </c>
      <c r="AW270" s="13" t="s">
        <v>36</v>
      </c>
      <c r="AX270" s="13" t="s">
        <v>82</v>
      </c>
      <c r="AY270" s="253" t="s">
        <v>142</v>
      </c>
    </row>
    <row r="271" s="14" customFormat="1">
      <c r="A271" s="14"/>
      <c r="B271" s="254"/>
      <c r="C271" s="255"/>
      <c r="D271" s="245" t="s">
        <v>150</v>
      </c>
      <c r="E271" s="256" t="s">
        <v>1</v>
      </c>
      <c r="F271" s="257" t="s">
        <v>258</v>
      </c>
      <c r="G271" s="255"/>
      <c r="H271" s="258">
        <v>19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4" t="s">
        <v>150</v>
      </c>
      <c r="AU271" s="264" t="s">
        <v>92</v>
      </c>
      <c r="AV271" s="14" t="s">
        <v>92</v>
      </c>
      <c r="AW271" s="14" t="s">
        <v>36</v>
      </c>
      <c r="AX271" s="14" t="s">
        <v>82</v>
      </c>
      <c r="AY271" s="264" t="s">
        <v>142</v>
      </c>
    </row>
    <row r="272" s="15" customFormat="1">
      <c r="A272" s="15"/>
      <c r="B272" s="265"/>
      <c r="C272" s="266"/>
      <c r="D272" s="245" t="s">
        <v>150</v>
      </c>
      <c r="E272" s="267" t="s">
        <v>1</v>
      </c>
      <c r="F272" s="268" t="s">
        <v>157</v>
      </c>
      <c r="G272" s="266"/>
      <c r="H272" s="269">
        <v>38</v>
      </c>
      <c r="I272" s="270"/>
      <c r="J272" s="266"/>
      <c r="K272" s="266"/>
      <c r="L272" s="271"/>
      <c r="M272" s="272"/>
      <c r="N272" s="273"/>
      <c r="O272" s="273"/>
      <c r="P272" s="273"/>
      <c r="Q272" s="273"/>
      <c r="R272" s="273"/>
      <c r="S272" s="273"/>
      <c r="T272" s="274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5" t="s">
        <v>150</v>
      </c>
      <c r="AU272" s="275" t="s">
        <v>92</v>
      </c>
      <c r="AV272" s="15" t="s">
        <v>148</v>
      </c>
      <c r="AW272" s="15" t="s">
        <v>36</v>
      </c>
      <c r="AX272" s="15" t="s">
        <v>87</v>
      </c>
      <c r="AY272" s="275" t="s">
        <v>142</v>
      </c>
    </row>
    <row r="273" s="2" customFormat="1" ht="48" customHeight="1">
      <c r="A273" s="39"/>
      <c r="B273" s="40"/>
      <c r="C273" s="230" t="s">
        <v>280</v>
      </c>
      <c r="D273" s="230" t="s">
        <v>144</v>
      </c>
      <c r="E273" s="231" t="s">
        <v>281</v>
      </c>
      <c r="F273" s="232" t="s">
        <v>282</v>
      </c>
      <c r="G273" s="233" t="s">
        <v>90</v>
      </c>
      <c r="H273" s="234">
        <v>152</v>
      </c>
      <c r="I273" s="235"/>
      <c r="J273" s="236">
        <f>ROUND(I273*H273,2)</f>
        <v>0</v>
      </c>
      <c r="K273" s="232" t="s">
        <v>1</v>
      </c>
      <c r="L273" s="45"/>
      <c r="M273" s="237" t="s">
        <v>1</v>
      </c>
      <c r="N273" s="238" t="s">
        <v>47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239</v>
      </c>
      <c r="AT273" s="241" t="s">
        <v>144</v>
      </c>
      <c r="AU273" s="241" t="s">
        <v>92</v>
      </c>
      <c r="AY273" s="18" t="s">
        <v>142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87</v>
      </c>
      <c r="BK273" s="242">
        <f>ROUND(I273*H273,2)</f>
        <v>0</v>
      </c>
      <c r="BL273" s="18" t="s">
        <v>239</v>
      </c>
      <c r="BM273" s="241" t="s">
        <v>283</v>
      </c>
    </row>
    <row r="274" s="13" customFormat="1">
      <c r="A274" s="13"/>
      <c r="B274" s="243"/>
      <c r="C274" s="244"/>
      <c r="D274" s="245" t="s">
        <v>150</v>
      </c>
      <c r="E274" s="246" t="s">
        <v>1</v>
      </c>
      <c r="F274" s="247" t="s">
        <v>151</v>
      </c>
      <c r="G274" s="244"/>
      <c r="H274" s="246" t="s">
        <v>1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3" t="s">
        <v>150</v>
      </c>
      <c r="AU274" s="253" t="s">
        <v>92</v>
      </c>
      <c r="AV274" s="13" t="s">
        <v>87</v>
      </c>
      <c r="AW274" s="13" t="s">
        <v>36</v>
      </c>
      <c r="AX274" s="13" t="s">
        <v>82</v>
      </c>
      <c r="AY274" s="253" t="s">
        <v>142</v>
      </c>
    </row>
    <row r="275" s="13" customFormat="1">
      <c r="A275" s="13"/>
      <c r="B275" s="243"/>
      <c r="C275" s="244"/>
      <c r="D275" s="245" t="s">
        <v>150</v>
      </c>
      <c r="E275" s="246" t="s">
        <v>1</v>
      </c>
      <c r="F275" s="247" t="s">
        <v>262</v>
      </c>
      <c r="G275" s="244"/>
      <c r="H275" s="246" t="s">
        <v>1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3" t="s">
        <v>150</v>
      </c>
      <c r="AU275" s="253" t="s">
        <v>92</v>
      </c>
      <c r="AV275" s="13" t="s">
        <v>87</v>
      </c>
      <c r="AW275" s="13" t="s">
        <v>36</v>
      </c>
      <c r="AX275" s="13" t="s">
        <v>82</v>
      </c>
      <c r="AY275" s="253" t="s">
        <v>142</v>
      </c>
    </row>
    <row r="276" s="13" customFormat="1">
      <c r="A276" s="13"/>
      <c r="B276" s="243"/>
      <c r="C276" s="244"/>
      <c r="D276" s="245" t="s">
        <v>150</v>
      </c>
      <c r="E276" s="246" t="s">
        <v>1</v>
      </c>
      <c r="F276" s="247" t="s">
        <v>273</v>
      </c>
      <c r="G276" s="244"/>
      <c r="H276" s="246" t="s">
        <v>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3" t="s">
        <v>150</v>
      </c>
      <c r="AU276" s="253" t="s">
        <v>92</v>
      </c>
      <c r="AV276" s="13" t="s">
        <v>87</v>
      </c>
      <c r="AW276" s="13" t="s">
        <v>36</v>
      </c>
      <c r="AX276" s="13" t="s">
        <v>82</v>
      </c>
      <c r="AY276" s="253" t="s">
        <v>142</v>
      </c>
    </row>
    <row r="277" s="14" customFormat="1">
      <c r="A277" s="14"/>
      <c r="B277" s="254"/>
      <c r="C277" s="255"/>
      <c r="D277" s="245" t="s">
        <v>150</v>
      </c>
      <c r="E277" s="256" t="s">
        <v>1</v>
      </c>
      <c r="F277" s="257" t="s">
        <v>274</v>
      </c>
      <c r="G277" s="255"/>
      <c r="H277" s="258">
        <v>46.5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4" t="s">
        <v>150</v>
      </c>
      <c r="AU277" s="264" t="s">
        <v>92</v>
      </c>
      <c r="AV277" s="14" t="s">
        <v>92</v>
      </c>
      <c r="AW277" s="14" t="s">
        <v>36</v>
      </c>
      <c r="AX277" s="14" t="s">
        <v>82</v>
      </c>
      <c r="AY277" s="264" t="s">
        <v>142</v>
      </c>
    </row>
    <row r="278" s="13" customFormat="1">
      <c r="A278" s="13"/>
      <c r="B278" s="243"/>
      <c r="C278" s="244"/>
      <c r="D278" s="245" t="s">
        <v>150</v>
      </c>
      <c r="E278" s="246" t="s">
        <v>1</v>
      </c>
      <c r="F278" s="247" t="s">
        <v>275</v>
      </c>
      <c r="G278" s="244"/>
      <c r="H278" s="246" t="s">
        <v>1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150</v>
      </c>
      <c r="AU278" s="253" t="s">
        <v>92</v>
      </c>
      <c r="AV278" s="13" t="s">
        <v>87</v>
      </c>
      <c r="AW278" s="13" t="s">
        <v>36</v>
      </c>
      <c r="AX278" s="13" t="s">
        <v>82</v>
      </c>
      <c r="AY278" s="253" t="s">
        <v>142</v>
      </c>
    </row>
    <row r="279" s="14" customFormat="1">
      <c r="A279" s="14"/>
      <c r="B279" s="254"/>
      <c r="C279" s="255"/>
      <c r="D279" s="245" t="s">
        <v>150</v>
      </c>
      <c r="E279" s="256" t="s">
        <v>1</v>
      </c>
      <c r="F279" s="257" t="s">
        <v>276</v>
      </c>
      <c r="G279" s="255"/>
      <c r="H279" s="258">
        <v>45.799999999999997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4" t="s">
        <v>150</v>
      </c>
      <c r="AU279" s="264" t="s">
        <v>92</v>
      </c>
      <c r="AV279" s="14" t="s">
        <v>92</v>
      </c>
      <c r="AW279" s="14" t="s">
        <v>36</v>
      </c>
      <c r="AX279" s="14" t="s">
        <v>82</v>
      </c>
      <c r="AY279" s="264" t="s">
        <v>142</v>
      </c>
    </row>
    <row r="280" s="13" customFormat="1">
      <c r="A280" s="13"/>
      <c r="B280" s="243"/>
      <c r="C280" s="244"/>
      <c r="D280" s="245" t="s">
        <v>150</v>
      </c>
      <c r="E280" s="246" t="s">
        <v>1</v>
      </c>
      <c r="F280" s="247" t="s">
        <v>267</v>
      </c>
      <c r="G280" s="244"/>
      <c r="H280" s="246" t="s">
        <v>1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3" t="s">
        <v>150</v>
      </c>
      <c r="AU280" s="253" t="s">
        <v>92</v>
      </c>
      <c r="AV280" s="13" t="s">
        <v>87</v>
      </c>
      <c r="AW280" s="13" t="s">
        <v>36</v>
      </c>
      <c r="AX280" s="13" t="s">
        <v>82</v>
      </c>
      <c r="AY280" s="253" t="s">
        <v>142</v>
      </c>
    </row>
    <row r="281" s="14" customFormat="1">
      <c r="A281" s="14"/>
      <c r="B281" s="254"/>
      <c r="C281" s="255"/>
      <c r="D281" s="245" t="s">
        <v>150</v>
      </c>
      <c r="E281" s="256" t="s">
        <v>1</v>
      </c>
      <c r="F281" s="257" t="s">
        <v>268</v>
      </c>
      <c r="G281" s="255"/>
      <c r="H281" s="258">
        <v>59.700000000000003</v>
      </c>
      <c r="I281" s="259"/>
      <c r="J281" s="255"/>
      <c r="K281" s="255"/>
      <c r="L281" s="260"/>
      <c r="M281" s="261"/>
      <c r="N281" s="262"/>
      <c r="O281" s="262"/>
      <c r="P281" s="262"/>
      <c r="Q281" s="262"/>
      <c r="R281" s="262"/>
      <c r="S281" s="262"/>
      <c r="T281" s="26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4" t="s">
        <v>150</v>
      </c>
      <c r="AU281" s="264" t="s">
        <v>92</v>
      </c>
      <c r="AV281" s="14" t="s">
        <v>92</v>
      </c>
      <c r="AW281" s="14" t="s">
        <v>36</v>
      </c>
      <c r="AX281" s="14" t="s">
        <v>82</v>
      </c>
      <c r="AY281" s="264" t="s">
        <v>142</v>
      </c>
    </row>
    <row r="282" s="15" customFormat="1">
      <c r="A282" s="15"/>
      <c r="B282" s="265"/>
      <c r="C282" s="266"/>
      <c r="D282" s="245" t="s">
        <v>150</v>
      </c>
      <c r="E282" s="267" t="s">
        <v>1</v>
      </c>
      <c r="F282" s="268" t="s">
        <v>157</v>
      </c>
      <c r="G282" s="266"/>
      <c r="H282" s="269">
        <v>152</v>
      </c>
      <c r="I282" s="270"/>
      <c r="J282" s="266"/>
      <c r="K282" s="266"/>
      <c r="L282" s="271"/>
      <c r="M282" s="272"/>
      <c r="N282" s="273"/>
      <c r="O282" s="273"/>
      <c r="P282" s="273"/>
      <c r="Q282" s="273"/>
      <c r="R282" s="273"/>
      <c r="S282" s="273"/>
      <c r="T282" s="274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5" t="s">
        <v>150</v>
      </c>
      <c r="AU282" s="275" t="s">
        <v>92</v>
      </c>
      <c r="AV282" s="15" t="s">
        <v>148</v>
      </c>
      <c r="AW282" s="15" t="s">
        <v>36</v>
      </c>
      <c r="AX282" s="15" t="s">
        <v>87</v>
      </c>
      <c r="AY282" s="275" t="s">
        <v>142</v>
      </c>
    </row>
    <row r="283" s="2" customFormat="1" ht="24" customHeight="1">
      <c r="A283" s="39"/>
      <c r="B283" s="40"/>
      <c r="C283" s="230" t="s">
        <v>284</v>
      </c>
      <c r="D283" s="230" t="s">
        <v>144</v>
      </c>
      <c r="E283" s="231" t="s">
        <v>285</v>
      </c>
      <c r="F283" s="232" t="s">
        <v>286</v>
      </c>
      <c r="G283" s="233" t="s">
        <v>162</v>
      </c>
      <c r="H283" s="234">
        <v>160</v>
      </c>
      <c r="I283" s="235"/>
      <c r="J283" s="236">
        <f>ROUND(I283*H283,2)</f>
        <v>0</v>
      </c>
      <c r="K283" s="232" t="s">
        <v>1</v>
      </c>
      <c r="L283" s="45"/>
      <c r="M283" s="237" t="s">
        <v>1</v>
      </c>
      <c r="N283" s="238" t="s">
        <v>47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239</v>
      </c>
      <c r="AT283" s="241" t="s">
        <v>144</v>
      </c>
      <c r="AU283" s="241" t="s">
        <v>92</v>
      </c>
      <c r="AY283" s="18" t="s">
        <v>142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87</v>
      </c>
      <c r="BK283" s="242">
        <f>ROUND(I283*H283,2)</f>
        <v>0</v>
      </c>
      <c r="BL283" s="18" t="s">
        <v>239</v>
      </c>
      <c r="BM283" s="241" t="s">
        <v>287</v>
      </c>
    </row>
    <row r="284" s="13" customFormat="1">
      <c r="A284" s="13"/>
      <c r="B284" s="243"/>
      <c r="C284" s="244"/>
      <c r="D284" s="245" t="s">
        <v>150</v>
      </c>
      <c r="E284" s="246" t="s">
        <v>1</v>
      </c>
      <c r="F284" s="247" t="s">
        <v>151</v>
      </c>
      <c r="G284" s="244"/>
      <c r="H284" s="246" t="s">
        <v>1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3" t="s">
        <v>150</v>
      </c>
      <c r="AU284" s="253" t="s">
        <v>92</v>
      </c>
      <c r="AV284" s="13" t="s">
        <v>87</v>
      </c>
      <c r="AW284" s="13" t="s">
        <v>36</v>
      </c>
      <c r="AX284" s="13" t="s">
        <v>82</v>
      </c>
      <c r="AY284" s="253" t="s">
        <v>142</v>
      </c>
    </row>
    <row r="285" s="13" customFormat="1">
      <c r="A285" s="13"/>
      <c r="B285" s="243"/>
      <c r="C285" s="244"/>
      <c r="D285" s="245" t="s">
        <v>150</v>
      </c>
      <c r="E285" s="246" t="s">
        <v>1</v>
      </c>
      <c r="F285" s="247" t="s">
        <v>262</v>
      </c>
      <c r="G285" s="244"/>
      <c r="H285" s="246" t="s">
        <v>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3" t="s">
        <v>150</v>
      </c>
      <c r="AU285" s="253" t="s">
        <v>92</v>
      </c>
      <c r="AV285" s="13" t="s">
        <v>87</v>
      </c>
      <c r="AW285" s="13" t="s">
        <v>36</v>
      </c>
      <c r="AX285" s="13" t="s">
        <v>82</v>
      </c>
      <c r="AY285" s="253" t="s">
        <v>142</v>
      </c>
    </row>
    <row r="286" s="13" customFormat="1">
      <c r="A286" s="13"/>
      <c r="B286" s="243"/>
      <c r="C286" s="244"/>
      <c r="D286" s="245" t="s">
        <v>150</v>
      </c>
      <c r="E286" s="246" t="s">
        <v>1</v>
      </c>
      <c r="F286" s="247" t="s">
        <v>263</v>
      </c>
      <c r="G286" s="244"/>
      <c r="H286" s="246" t="s">
        <v>1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3" t="s">
        <v>150</v>
      </c>
      <c r="AU286" s="253" t="s">
        <v>92</v>
      </c>
      <c r="AV286" s="13" t="s">
        <v>87</v>
      </c>
      <c r="AW286" s="13" t="s">
        <v>36</v>
      </c>
      <c r="AX286" s="13" t="s">
        <v>82</v>
      </c>
      <c r="AY286" s="253" t="s">
        <v>142</v>
      </c>
    </row>
    <row r="287" s="14" customFormat="1">
      <c r="A287" s="14"/>
      <c r="B287" s="254"/>
      <c r="C287" s="255"/>
      <c r="D287" s="245" t="s">
        <v>150</v>
      </c>
      <c r="E287" s="256" t="s">
        <v>1</v>
      </c>
      <c r="F287" s="257" t="s">
        <v>288</v>
      </c>
      <c r="G287" s="255"/>
      <c r="H287" s="258">
        <v>88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4" t="s">
        <v>150</v>
      </c>
      <c r="AU287" s="264" t="s">
        <v>92</v>
      </c>
      <c r="AV287" s="14" t="s">
        <v>92</v>
      </c>
      <c r="AW287" s="14" t="s">
        <v>36</v>
      </c>
      <c r="AX287" s="14" t="s">
        <v>82</v>
      </c>
      <c r="AY287" s="264" t="s">
        <v>142</v>
      </c>
    </row>
    <row r="288" s="13" customFormat="1">
      <c r="A288" s="13"/>
      <c r="B288" s="243"/>
      <c r="C288" s="244"/>
      <c r="D288" s="245" t="s">
        <v>150</v>
      </c>
      <c r="E288" s="246" t="s">
        <v>1</v>
      </c>
      <c r="F288" s="247" t="s">
        <v>264</v>
      </c>
      <c r="G288" s="244"/>
      <c r="H288" s="246" t="s">
        <v>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3" t="s">
        <v>150</v>
      </c>
      <c r="AU288" s="253" t="s">
        <v>92</v>
      </c>
      <c r="AV288" s="13" t="s">
        <v>87</v>
      </c>
      <c r="AW288" s="13" t="s">
        <v>36</v>
      </c>
      <c r="AX288" s="13" t="s">
        <v>82</v>
      </c>
      <c r="AY288" s="253" t="s">
        <v>142</v>
      </c>
    </row>
    <row r="289" s="14" customFormat="1">
      <c r="A289" s="14"/>
      <c r="B289" s="254"/>
      <c r="C289" s="255"/>
      <c r="D289" s="245" t="s">
        <v>150</v>
      </c>
      <c r="E289" s="256" t="s">
        <v>1</v>
      </c>
      <c r="F289" s="257" t="s">
        <v>289</v>
      </c>
      <c r="G289" s="255"/>
      <c r="H289" s="258">
        <v>72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64" t="s">
        <v>150</v>
      </c>
      <c r="AU289" s="264" t="s">
        <v>92</v>
      </c>
      <c r="AV289" s="14" t="s">
        <v>92</v>
      </c>
      <c r="AW289" s="14" t="s">
        <v>36</v>
      </c>
      <c r="AX289" s="14" t="s">
        <v>82</v>
      </c>
      <c r="AY289" s="264" t="s">
        <v>142</v>
      </c>
    </row>
    <row r="290" s="15" customFormat="1">
      <c r="A290" s="15"/>
      <c r="B290" s="265"/>
      <c r="C290" s="266"/>
      <c r="D290" s="245" t="s">
        <v>150</v>
      </c>
      <c r="E290" s="267" t="s">
        <v>1</v>
      </c>
      <c r="F290" s="268" t="s">
        <v>157</v>
      </c>
      <c r="G290" s="266"/>
      <c r="H290" s="269">
        <v>160</v>
      </c>
      <c r="I290" s="270"/>
      <c r="J290" s="266"/>
      <c r="K290" s="266"/>
      <c r="L290" s="271"/>
      <c r="M290" s="272"/>
      <c r="N290" s="273"/>
      <c r="O290" s="273"/>
      <c r="P290" s="273"/>
      <c r="Q290" s="273"/>
      <c r="R290" s="273"/>
      <c r="S290" s="273"/>
      <c r="T290" s="27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5" t="s">
        <v>150</v>
      </c>
      <c r="AU290" s="275" t="s">
        <v>92</v>
      </c>
      <c r="AV290" s="15" t="s">
        <v>148</v>
      </c>
      <c r="AW290" s="15" t="s">
        <v>36</v>
      </c>
      <c r="AX290" s="15" t="s">
        <v>87</v>
      </c>
      <c r="AY290" s="275" t="s">
        <v>142</v>
      </c>
    </row>
    <row r="291" s="2" customFormat="1" ht="24" customHeight="1">
      <c r="A291" s="39"/>
      <c r="B291" s="40"/>
      <c r="C291" s="230" t="s">
        <v>290</v>
      </c>
      <c r="D291" s="230" t="s">
        <v>144</v>
      </c>
      <c r="E291" s="231" t="s">
        <v>291</v>
      </c>
      <c r="F291" s="232" t="s">
        <v>292</v>
      </c>
      <c r="G291" s="233" t="s">
        <v>162</v>
      </c>
      <c r="H291" s="234">
        <v>160</v>
      </c>
      <c r="I291" s="235"/>
      <c r="J291" s="236">
        <f>ROUND(I291*H291,2)</f>
        <v>0</v>
      </c>
      <c r="K291" s="232" t="s">
        <v>1</v>
      </c>
      <c r="L291" s="45"/>
      <c r="M291" s="237" t="s">
        <v>1</v>
      </c>
      <c r="N291" s="238" t="s">
        <v>47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239</v>
      </c>
      <c r="AT291" s="241" t="s">
        <v>144</v>
      </c>
      <c r="AU291" s="241" t="s">
        <v>92</v>
      </c>
      <c r="AY291" s="18" t="s">
        <v>142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87</v>
      </c>
      <c r="BK291" s="242">
        <f>ROUND(I291*H291,2)</f>
        <v>0</v>
      </c>
      <c r="BL291" s="18" t="s">
        <v>239</v>
      </c>
      <c r="BM291" s="241" t="s">
        <v>293</v>
      </c>
    </row>
    <row r="292" s="13" customFormat="1">
      <c r="A292" s="13"/>
      <c r="B292" s="243"/>
      <c r="C292" s="244"/>
      <c r="D292" s="245" t="s">
        <v>150</v>
      </c>
      <c r="E292" s="246" t="s">
        <v>1</v>
      </c>
      <c r="F292" s="247" t="s">
        <v>151</v>
      </c>
      <c r="G292" s="244"/>
      <c r="H292" s="246" t="s">
        <v>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3" t="s">
        <v>150</v>
      </c>
      <c r="AU292" s="253" t="s">
        <v>92</v>
      </c>
      <c r="AV292" s="13" t="s">
        <v>87</v>
      </c>
      <c r="AW292" s="13" t="s">
        <v>36</v>
      </c>
      <c r="AX292" s="13" t="s">
        <v>82</v>
      </c>
      <c r="AY292" s="253" t="s">
        <v>142</v>
      </c>
    </row>
    <row r="293" s="13" customFormat="1">
      <c r="A293" s="13"/>
      <c r="B293" s="243"/>
      <c r="C293" s="244"/>
      <c r="D293" s="245" t="s">
        <v>150</v>
      </c>
      <c r="E293" s="246" t="s">
        <v>1</v>
      </c>
      <c r="F293" s="247" t="s">
        <v>262</v>
      </c>
      <c r="G293" s="244"/>
      <c r="H293" s="246" t="s">
        <v>1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3" t="s">
        <v>150</v>
      </c>
      <c r="AU293" s="253" t="s">
        <v>92</v>
      </c>
      <c r="AV293" s="13" t="s">
        <v>87</v>
      </c>
      <c r="AW293" s="13" t="s">
        <v>36</v>
      </c>
      <c r="AX293" s="13" t="s">
        <v>82</v>
      </c>
      <c r="AY293" s="253" t="s">
        <v>142</v>
      </c>
    </row>
    <row r="294" s="13" customFormat="1">
      <c r="A294" s="13"/>
      <c r="B294" s="243"/>
      <c r="C294" s="244"/>
      <c r="D294" s="245" t="s">
        <v>150</v>
      </c>
      <c r="E294" s="246" t="s">
        <v>1</v>
      </c>
      <c r="F294" s="247" t="s">
        <v>263</v>
      </c>
      <c r="G294" s="244"/>
      <c r="H294" s="246" t="s">
        <v>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3" t="s">
        <v>150</v>
      </c>
      <c r="AU294" s="253" t="s">
        <v>92</v>
      </c>
      <c r="AV294" s="13" t="s">
        <v>87</v>
      </c>
      <c r="AW294" s="13" t="s">
        <v>36</v>
      </c>
      <c r="AX294" s="13" t="s">
        <v>82</v>
      </c>
      <c r="AY294" s="253" t="s">
        <v>142</v>
      </c>
    </row>
    <row r="295" s="14" customFormat="1">
      <c r="A295" s="14"/>
      <c r="B295" s="254"/>
      <c r="C295" s="255"/>
      <c r="D295" s="245" t="s">
        <v>150</v>
      </c>
      <c r="E295" s="256" t="s">
        <v>1</v>
      </c>
      <c r="F295" s="257" t="s">
        <v>288</v>
      </c>
      <c r="G295" s="255"/>
      <c r="H295" s="258">
        <v>88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4" t="s">
        <v>150</v>
      </c>
      <c r="AU295" s="264" t="s">
        <v>92</v>
      </c>
      <c r="AV295" s="14" t="s">
        <v>92</v>
      </c>
      <c r="AW295" s="14" t="s">
        <v>36</v>
      </c>
      <c r="AX295" s="14" t="s">
        <v>82</v>
      </c>
      <c r="AY295" s="264" t="s">
        <v>142</v>
      </c>
    </row>
    <row r="296" s="13" customFormat="1">
      <c r="A296" s="13"/>
      <c r="B296" s="243"/>
      <c r="C296" s="244"/>
      <c r="D296" s="245" t="s">
        <v>150</v>
      </c>
      <c r="E296" s="246" t="s">
        <v>1</v>
      </c>
      <c r="F296" s="247" t="s">
        <v>264</v>
      </c>
      <c r="G296" s="244"/>
      <c r="H296" s="246" t="s">
        <v>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3" t="s">
        <v>150</v>
      </c>
      <c r="AU296" s="253" t="s">
        <v>92</v>
      </c>
      <c r="AV296" s="13" t="s">
        <v>87</v>
      </c>
      <c r="AW296" s="13" t="s">
        <v>36</v>
      </c>
      <c r="AX296" s="13" t="s">
        <v>82</v>
      </c>
      <c r="AY296" s="253" t="s">
        <v>142</v>
      </c>
    </row>
    <row r="297" s="14" customFormat="1">
      <c r="A297" s="14"/>
      <c r="B297" s="254"/>
      <c r="C297" s="255"/>
      <c r="D297" s="245" t="s">
        <v>150</v>
      </c>
      <c r="E297" s="256" t="s">
        <v>1</v>
      </c>
      <c r="F297" s="257" t="s">
        <v>289</v>
      </c>
      <c r="G297" s="255"/>
      <c r="H297" s="258">
        <v>72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4" t="s">
        <v>150</v>
      </c>
      <c r="AU297" s="264" t="s">
        <v>92</v>
      </c>
      <c r="AV297" s="14" t="s">
        <v>92</v>
      </c>
      <c r="AW297" s="14" t="s">
        <v>36</v>
      </c>
      <c r="AX297" s="14" t="s">
        <v>82</v>
      </c>
      <c r="AY297" s="264" t="s">
        <v>142</v>
      </c>
    </row>
    <row r="298" s="15" customFormat="1">
      <c r="A298" s="15"/>
      <c r="B298" s="265"/>
      <c r="C298" s="266"/>
      <c r="D298" s="245" t="s">
        <v>150</v>
      </c>
      <c r="E298" s="267" t="s">
        <v>1</v>
      </c>
      <c r="F298" s="268" t="s">
        <v>157</v>
      </c>
      <c r="G298" s="266"/>
      <c r="H298" s="269">
        <v>160</v>
      </c>
      <c r="I298" s="270"/>
      <c r="J298" s="266"/>
      <c r="K298" s="266"/>
      <c r="L298" s="271"/>
      <c r="M298" s="272"/>
      <c r="N298" s="273"/>
      <c r="O298" s="273"/>
      <c r="P298" s="273"/>
      <c r="Q298" s="273"/>
      <c r="R298" s="273"/>
      <c r="S298" s="273"/>
      <c r="T298" s="27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5" t="s">
        <v>150</v>
      </c>
      <c r="AU298" s="275" t="s">
        <v>92</v>
      </c>
      <c r="AV298" s="15" t="s">
        <v>148</v>
      </c>
      <c r="AW298" s="15" t="s">
        <v>36</v>
      </c>
      <c r="AX298" s="15" t="s">
        <v>87</v>
      </c>
      <c r="AY298" s="275" t="s">
        <v>142</v>
      </c>
    </row>
    <row r="299" s="2" customFormat="1" ht="24" customHeight="1">
      <c r="A299" s="39"/>
      <c r="B299" s="40"/>
      <c r="C299" s="230" t="s">
        <v>294</v>
      </c>
      <c r="D299" s="230" t="s">
        <v>144</v>
      </c>
      <c r="E299" s="231" t="s">
        <v>295</v>
      </c>
      <c r="F299" s="232" t="s">
        <v>296</v>
      </c>
      <c r="G299" s="233" t="s">
        <v>162</v>
      </c>
      <c r="H299" s="234">
        <v>160</v>
      </c>
      <c r="I299" s="235"/>
      <c r="J299" s="236">
        <f>ROUND(I299*H299,2)</f>
        <v>0</v>
      </c>
      <c r="K299" s="232" t="s">
        <v>1</v>
      </c>
      <c r="L299" s="45"/>
      <c r="M299" s="237" t="s">
        <v>1</v>
      </c>
      <c r="N299" s="238" t="s">
        <v>47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239</v>
      </c>
      <c r="AT299" s="241" t="s">
        <v>144</v>
      </c>
      <c r="AU299" s="241" t="s">
        <v>92</v>
      </c>
      <c r="AY299" s="18" t="s">
        <v>142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87</v>
      </c>
      <c r="BK299" s="242">
        <f>ROUND(I299*H299,2)</f>
        <v>0</v>
      </c>
      <c r="BL299" s="18" t="s">
        <v>239</v>
      </c>
      <c r="BM299" s="241" t="s">
        <v>297</v>
      </c>
    </row>
    <row r="300" s="13" customFormat="1">
      <c r="A300" s="13"/>
      <c r="B300" s="243"/>
      <c r="C300" s="244"/>
      <c r="D300" s="245" t="s">
        <v>150</v>
      </c>
      <c r="E300" s="246" t="s">
        <v>1</v>
      </c>
      <c r="F300" s="247" t="s">
        <v>151</v>
      </c>
      <c r="G300" s="244"/>
      <c r="H300" s="246" t="s">
        <v>1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3" t="s">
        <v>150</v>
      </c>
      <c r="AU300" s="253" t="s">
        <v>92</v>
      </c>
      <c r="AV300" s="13" t="s">
        <v>87</v>
      </c>
      <c r="AW300" s="13" t="s">
        <v>36</v>
      </c>
      <c r="AX300" s="13" t="s">
        <v>82</v>
      </c>
      <c r="AY300" s="253" t="s">
        <v>142</v>
      </c>
    </row>
    <row r="301" s="13" customFormat="1">
      <c r="A301" s="13"/>
      <c r="B301" s="243"/>
      <c r="C301" s="244"/>
      <c r="D301" s="245" t="s">
        <v>150</v>
      </c>
      <c r="E301" s="246" t="s">
        <v>1</v>
      </c>
      <c r="F301" s="247" t="s">
        <v>262</v>
      </c>
      <c r="G301" s="244"/>
      <c r="H301" s="246" t="s">
        <v>1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3" t="s">
        <v>150</v>
      </c>
      <c r="AU301" s="253" t="s">
        <v>92</v>
      </c>
      <c r="AV301" s="13" t="s">
        <v>87</v>
      </c>
      <c r="AW301" s="13" t="s">
        <v>36</v>
      </c>
      <c r="AX301" s="13" t="s">
        <v>82</v>
      </c>
      <c r="AY301" s="253" t="s">
        <v>142</v>
      </c>
    </row>
    <row r="302" s="13" customFormat="1">
      <c r="A302" s="13"/>
      <c r="B302" s="243"/>
      <c r="C302" s="244"/>
      <c r="D302" s="245" t="s">
        <v>150</v>
      </c>
      <c r="E302" s="246" t="s">
        <v>1</v>
      </c>
      <c r="F302" s="247" t="s">
        <v>263</v>
      </c>
      <c r="G302" s="244"/>
      <c r="H302" s="246" t="s">
        <v>1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3" t="s">
        <v>150</v>
      </c>
      <c r="AU302" s="253" t="s">
        <v>92</v>
      </c>
      <c r="AV302" s="13" t="s">
        <v>87</v>
      </c>
      <c r="AW302" s="13" t="s">
        <v>36</v>
      </c>
      <c r="AX302" s="13" t="s">
        <v>82</v>
      </c>
      <c r="AY302" s="253" t="s">
        <v>142</v>
      </c>
    </row>
    <row r="303" s="14" customFormat="1">
      <c r="A303" s="14"/>
      <c r="B303" s="254"/>
      <c r="C303" s="255"/>
      <c r="D303" s="245" t="s">
        <v>150</v>
      </c>
      <c r="E303" s="256" t="s">
        <v>1</v>
      </c>
      <c r="F303" s="257" t="s">
        <v>288</v>
      </c>
      <c r="G303" s="255"/>
      <c r="H303" s="258">
        <v>88</v>
      </c>
      <c r="I303" s="259"/>
      <c r="J303" s="255"/>
      <c r="K303" s="255"/>
      <c r="L303" s="260"/>
      <c r="M303" s="261"/>
      <c r="N303" s="262"/>
      <c r="O303" s="262"/>
      <c r="P303" s="262"/>
      <c r="Q303" s="262"/>
      <c r="R303" s="262"/>
      <c r="S303" s="262"/>
      <c r="T303" s="26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4" t="s">
        <v>150</v>
      </c>
      <c r="AU303" s="264" t="s">
        <v>92</v>
      </c>
      <c r="AV303" s="14" t="s">
        <v>92</v>
      </c>
      <c r="AW303" s="14" t="s">
        <v>36</v>
      </c>
      <c r="AX303" s="14" t="s">
        <v>82</v>
      </c>
      <c r="AY303" s="264" t="s">
        <v>142</v>
      </c>
    </row>
    <row r="304" s="13" customFormat="1">
      <c r="A304" s="13"/>
      <c r="B304" s="243"/>
      <c r="C304" s="244"/>
      <c r="D304" s="245" t="s">
        <v>150</v>
      </c>
      <c r="E304" s="246" t="s">
        <v>1</v>
      </c>
      <c r="F304" s="247" t="s">
        <v>264</v>
      </c>
      <c r="G304" s="244"/>
      <c r="H304" s="246" t="s">
        <v>1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3" t="s">
        <v>150</v>
      </c>
      <c r="AU304" s="253" t="s">
        <v>92</v>
      </c>
      <c r="AV304" s="13" t="s">
        <v>87</v>
      </c>
      <c r="AW304" s="13" t="s">
        <v>36</v>
      </c>
      <c r="AX304" s="13" t="s">
        <v>82</v>
      </c>
      <c r="AY304" s="253" t="s">
        <v>142</v>
      </c>
    </row>
    <row r="305" s="14" customFormat="1">
      <c r="A305" s="14"/>
      <c r="B305" s="254"/>
      <c r="C305" s="255"/>
      <c r="D305" s="245" t="s">
        <v>150</v>
      </c>
      <c r="E305" s="256" t="s">
        <v>1</v>
      </c>
      <c r="F305" s="257" t="s">
        <v>289</v>
      </c>
      <c r="G305" s="255"/>
      <c r="H305" s="258">
        <v>72</v>
      </c>
      <c r="I305" s="259"/>
      <c r="J305" s="255"/>
      <c r="K305" s="255"/>
      <c r="L305" s="260"/>
      <c r="M305" s="261"/>
      <c r="N305" s="262"/>
      <c r="O305" s="262"/>
      <c r="P305" s="262"/>
      <c r="Q305" s="262"/>
      <c r="R305" s="262"/>
      <c r="S305" s="262"/>
      <c r="T305" s="26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4" t="s">
        <v>150</v>
      </c>
      <c r="AU305" s="264" t="s">
        <v>92</v>
      </c>
      <c r="AV305" s="14" t="s">
        <v>92</v>
      </c>
      <c r="AW305" s="14" t="s">
        <v>36</v>
      </c>
      <c r="AX305" s="14" t="s">
        <v>82</v>
      </c>
      <c r="AY305" s="264" t="s">
        <v>142</v>
      </c>
    </row>
    <row r="306" s="15" customFormat="1">
      <c r="A306" s="15"/>
      <c r="B306" s="265"/>
      <c r="C306" s="266"/>
      <c r="D306" s="245" t="s">
        <v>150</v>
      </c>
      <c r="E306" s="267" t="s">
        <v>1</v>
      </c>
      <c r="F306" s="268" t="s">
        <v>157</v>
      </c>
      <c r="G306" s="266"/>
      <c r="H306" s="269">
        <v>160</v>
      </c>
      <c r="I306" s="270"/>
      <c r="J306" s="266"/>
      <c r="K306" s="266"/>
      <c r="L306" s="271"/>
      <c r="M306" s="272"/>
      <c r="N306" s="273"/>
      <c r="O306" s="273"/>
      <c r="P306" s="273"/>
      <c r="Q306" s="273"/>
      <c r="R306" s="273"/>
      <c r="S306" s="273"/>
      <c r="T306" s="274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5" t="s">
        <v>150</v>
      </c>
      <c r="AU306" s="275" t="s">
        <v>92</v>
      </c>
      <c r="AV306" s="15" t="s">
        <v>148</v>
      </c>
      <c r="AW306" s="15" t="s">
        <v>36</v>
      </c>
      <c r="AX306" s="15" t="s">
        <v>87</v>
      </c>
      <c r="AY306" s="275" t="s">
        <v>142</v>
      </c>
    </row>
    <row r="307" s="2" customFormat="1" ht="16.5" customHeight="1">
      <c r="A307" s="39"/>
      <c r="B307" s="40"/>
      <c r="C307" s="230" t="s">
        <v>298</v>
      </c>
      <c r="D307" s="230" t="s">
        <v>144</v>
      </c>
      <c r="E307" s="231" t="s">
        <v>299</v>
      </c>
      <c r="F307" s="232" t="s">
        <v>300</v>
      </c>
      <c r="G307" s="233" t="s">
        <v>162</v>
      </c>
      <c r="H307" s="234">
        <v>160</v>
      </c>
      <c r="I307" s="235"/>
      <c r="J307" s="236">
        <f>ROUND(I307*H307,2)</f>
        <v>0</v>
      </c>
      <c r="K307" s="232" t="s">
        <v>1</v>
      </c>
      <c r="L307" s="45"/>
      <c r="M307" s="237" t="s">
        <v>1</v>
      </c>
      <c r="N307" s="238" t="s">
        <v>47</v>
      </c>
      <c r="O307" s="92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239</v>
      </c>
      <c r="AT307" s="241" t="s">
        <v>144</v>
      </c>
      <c r="AU307" s="241" t="s">
        <v>92</v>
      </c>
      <c r="AY307" s="18" t="s">
        <v>142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87</v>
      </c>
      <c r="BK307" s="242">
        <f>ROUND(I307*H307,2)</f>
        <v>0</v>
      </c>
      <c r="BL307" s="18" t="s">
        <v>239</v>
      </c>
      <c r="BM307" s="241" t="s">
        <v>301</v>
      </c>
    </row>
    <row r="308" s="13" customFormat="1">
      <c r="A308" s="13"/>
      <c r="B308" s="243"/>
      <c r="C308" s="244"/>
      <c r="D308" s="245" t="s">
        <v>150</v>
      </c>
      <c r="E308" s="246" t="s">
        <v>1</v>
      </c>
      <c r="F308" s="247" t="s">
        <v>151</v>
      </c>
      <c r="G308" s="244"/>
      <c r="H308" s="246" t="s">
        <v>1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3" t="s">
        <v>150</v>
      </c>
      <c r="AU308" s="253" t="s">
        <v>92</v>
      </c>
      <c r="AV308" s="13" t="s">
        <v>87</v>
      </c>
      <c r="AW308" s="13" t="s">
        <v>36</v>
      </c>
      <c r="AX308" s="13" t="s">
        <v>82</v>
      </c>
      <c r="AY308" s="253" t="s">
        <v>142</v>
      </c>
    </row>
    <row r="309" s="13" customFormat="1">
      <c r="A309" s="13"/>
      <c r="B309" s="243"/>
      <c r="C309" s="244"/>
      <c r="D309" s="245" t="s">
        <v>150</v>
      </c>
      <c r="E309" s="246" t="s">
        <v>1</v>
      </c>
      <c r="F309" s="247" t="s">
        <v>262</v>
      </c>
      <c r="G309" s="244"/>
      <c r="H309" s="246" t="s">
        <v>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3" t="s">
        <v>150</v>
      </c>
      <c r="AU309" s="253" t="s">
        <v>92</v>
      </c>
      <c r="AV309" s="13" t="s">
        <v>87</v>
      </c>
      <c r="AW309" s="13" t="s">
        <v>36</v>
      </c>
      <c r="AX309" s="13" t="s">
        <v>82</v>
      </c>
      <c r="AY309" s="253" t="s">
        <v>142</v>
      </c>
    </row>
    <row r="310" s="13" customFormat="1">
      <c r="A310" s="13"/>
      <c r="B310" s="243"/>
      <c r="C310" s="244"/>
      <c r="D310" s="245" t="s">
        <v>150</v>
      </c>
      <c r="E310" s="246" t="s">
        <v>1</v>
      </c>
      <c r="F310" s="247" t="s">
        <v>263</v>
      </c>
      <c r="G310" s="244"/>
      <c r="H310" s="246" t="s">
        <v>1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3" t="s">
        <v>150</v>
      </c>
      <c r="AU310" s="253" t="s">
        <v>92</v>
      </c>
      <c r="AV310" s="13" t="s">
        <v>87</v>
      </c>
      <c r="AW310" s="13" t="s">
        <v>36</v>
      </c>
      <c r="AX310" s="13" t="s">
        <v>82</v>
      </c>
      <c r="AY310" s="253" t="s">
        <v>142</v>
      </c>
    </row>
    <row r="311" s="14" customFormat="1">
      <c r="A311" s="14"/>
      <c r="B311" s="254"/>
      <c r="C311" s="255"/>
      <c r="D311" s="245" t="s">
        <v>150</v>
      </c>
      <c r="E311" s="256" t="s">
        <v>1</v>
      </c>
      <c r="F311" s="257" t="s">
        <v>288</v>
      </c>
      <c r="G311" s="255"/>
      <c r="H311" s="258">
        <v>88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4" t="s">
        <v>150</v>
      </c>
      <c r="AU311" s="264" t="s">
        <v>92</v>
      </c>
      <c r="AV311" s="14" t="s">
        <v>92</v>
      </c>
      <c r="AW311" s="14" t="s">
        <v>36</v>
      </c>
      <c r="AX311" s="14" t="s">
        <v>82</v>
      </c>
      <c r="AY311" s="264" t="s">
        <v>142</v>
      </c>
    </row>
    <row r="312" s="13" customFormat="1">
      <c r="A312" s="13"/>
      <c r="B312" s="243"/>
      <c r="C312" s="244"/>
      <c r="D312" s="245" t="s">
        <v>150</v>
      </c>
      <c r="E312" s="246" t="s">
        <v>1</v>
      </c>
      <c r="F312" s="247" t="s">
        <v>264</v>
      </c>
      <c r="G312" s="244"/>
      <c r="H312" s="246" t="s">
        <v>1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3" t="s">
        <v>150</v>
      </c>
      <c r="AU312" s="253" t="s">
        <v>92</v>
      </c>
      <c r="AV312" s="13" t="s">
        <v>87</v>
      </c>
      <c r="AW312" s="13" t="s">
        <v>36</v>
      </c>
      <c r="AX312" s="13" t="s">
        <v>82</v>
      </c>
      <c r="AY312" s="253" t="s">
        <v>142</v>
      </c>
    </row>
    <row r="313" s="14" customFormat="1">
      <c r="A313" s="14"/>
      <c r="B313" s="254"/>
      <c r="C313" s="255"/>
      <c r="D313" s="245" t="s">
        <v>150</v>
      </c>
      <c r="E313" s="256" t="s">
        <v>1</v>
      </c>
      <c r="F313" s="257" t="s">
        <v>289</v>
      </c>
      <c r="G313" s="255"/>
      <c r="H313" s="258">
        <v>72</v>
      </c>
      <c r="I313" s="259"/>
      <c r="J313" s="255"/>
      <c r="K313" s="255"/>
      <c r="L313" s="260"/>
      <c r="M313" s="261"/>
      <c r="N313" s="262"/>
      <c r="O313" s="262"/>
      <c r="P313" s="262"/>
      <c r="Q313" s="262"/>
      <c r="R313" s="262"/>
      <c r="S313" s="262"/>
      <c r="T313" s="26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4" t="s">
        <v>150</v>
      </c>
      <c r="AU313" s="264" t="s">
        <v>92</v>
      </c>
      <c r="AV313" s="14" t="s">
        <v>92</v>
      </c>
      <c r="AW313" s="14" t="s">
        <v>36</v>
      </c>
      <c r="AX313" s="14" t="s">
        <v>82</v>
      </c>
      <c r="AY313" s="264" t="s">
        <v>142</v>
      </c>
    </row>
    <row r="314" s="15" customFormat="1">
      <c r="A314" s="15"/>
      <c r="B314" s="265"/>
      <c r="C314" s="266"/>
      <c r="D314" s="245" t="s">
        <v>150</v>
      </c>
      <c r="E314" s="267" t="s">
        <v>1</v>
      </c>
      <c r="F314" s="268" t="s">
        <v>157</v>
      </c>
      <c r="G314" s="266"/>
      <c r="H314" s="269">
        <v>160</v>
      </c>
      <c r="I314" s="270"/>
      <c r="J314" s="266"/>
      <c r="K314" s="266"/>
      <c r="L314" s="271"/>
      <c r="M314" s="272"/>
      <c r="N314" s="273"/>
      <c r="O314" s="273"/>
      <c r="P314" s="273"/>
      <c r="Q314" s="273"/>
      <c r="R314" s="273"/>
      <c r="S314" s="273"/>
      <c r="T314" s="274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5" t="s">
        <v>150</v>
      </c>
      <c r="AU314" s="275" t="s">
        <v>92</v>
      </c>
      <c r="AV314" s="15" t="s">
        <v>148</v>
      </c>
      <c r="AW314" s="15" t="s">
        <v>36</v>
      </c>
      <c r="AX314" s="15" t="s">
        <v>87</v>
      </c>
      <c r="AY314" s="275" t="s">
        <v>142</v>
      </c>
    </row>
    <row r="315" s="2" customFormat="1" ht="24" customHeight="1">
      <c r="A315" s="39"/>
      <c r="B315" s="40"/>
      <c r="C315" s="230" t="s">
        <v>302</v>
      </c>
      <c r="D315" s="230" t="s">
        <v>144</v>
      </c>
      <c r="E315" s="231" t="s">
        <v>303</v>
      </c>
      <c r="F315" s="232" t="s">
        <v>304</v>
      </c>
      <c r="G315" s="233" t="s">
        <v>162</v>
      </c>
      <c r="H315" s="234">
        <v>116</v>
      </c>
      <c r="I315" s="235"/>
      <c r="J315" s="236">
        <f>ROUND(I315*H315,2)</f>
        <v>0</v>
      </c>
      <c r="K315" s="232" t="s">
        <v>1</v>
      </c>
      <c r="L315" s="45"/>
      <c r="M315" s="237" t="s">
        <v>1</v>
      </c>
      <c r="N315" s="238" t="s">
        <v>47</v>
      </c>
      <c r="O315" s="92"/>
      <c r="P315" s="239">
        <f>O315*H315</f>
        <v>0</v>
      </c>
      <c r="Q315" s="239">
        <v>0</v>
      </c>
      <c r="R315" s="239">
        <f>Q315*H315</f>
        <v>0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239</v>
      </c>
      <c r="AT315" s="241" t="s">
        <v>144</v>
      </c>
      <c r="AU315" s="241" t="s">
        <v>92</v>
      </c>
      <c r="AY315" s="18" t="s">
        <v>142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87</v>
      </c>
      <c r="BK315" s="242">
        <f>ROUND(I315*H315,2)</f>
        <v>0</v>
      </c>
      <c r="BL315" s="18" t="s">
        <v>239</v>
      </c>
      <c r="BM315" s="241" t="s">
        <v>305</v>
      </c>
    </row>
    <row r="316" s="13" customFormat="1">
      <c r="A316" s="13"/>
      <c r="B316" s="243"/>
      <c r="C316" s="244"/>
      <c r="D316" s="245" t="s">
        <v>150</v>
      </c>
      <c r="E316" s="246" t="s">
        <v>1</v>
      </c>
      <c r="F316" s="247" t="s">
        <v>151</v>
      </c>
      <c r="G316" s="244"/>
      <c r="H316" s="246" t="s">
        <v>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3" t="s">
        <v>150</v>
      </c>
      <c r="AU316" s="253" t="s">
        <v>92</v>
      </c>
      <c r="AV316" s="13" t="s">
        <v>87</v>
      </c>
      <c r="AW316" s="13" t="s">
        <v>36</v>
      </c>
      <c r="AX316" s="13" t="s">
        <v>82</v>
      </c>
      <c r="AY316" s="253" t="s">
        <v>142</v>
      </c>
    </row>
    <row r="317" s="13" customFormat="1">
      <c r="A317" s="13"/>
      <c r="B317" s="243"/>
      <c r="C317" s="244"/>
      <c r="D317" s="245" t="s">
        <v>150</v>
      </c>
      <c r="E317" s="246" t="s">
        <v>1</v>
      </c>
      <c r="F317" s="247" t="s">
        <v>262</v>
      </c>
      <c r="G317" s="244"/>
      <c r="H317" s="246" t="s">
        <v>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3" t="s">
        <v>150</v>
      </c>
      <c r="AU317" s="253" t="s">
        <v>92</v>
      </c>
      <c r="AV317" s="13" t="s">
        <v>87</v>
      </c>
      <c r="AW317" s="13" t="s">
        <v>36</v>
      </c>
      <c r="AX317" s="13" t="s">
        <v>82</v>
      </c>
      <c r="AY317" s="253" t="s">
        <v>142</v>
      </c>
    </row>
    <row r="318" s="13" customFormat="1">
      <c r="A318" s="13"/>
      <c r="B318" s="243"/>
      <c r="C318" s="244"/>
      <c r="D318" s="245" t="s">
        <v>150</v>
      </c>
      <c r="E318" s="246" t="s">
        <v>1</v>
      </c>
      <c r="F318" s="247" t="s">
        <v>263</v>
      </c>
      <c r="G318" s="244"/>
      <c r="H318" s="246" t="s">
        <v>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3" t="s">
        <v>150</v>
      </c>
      <c r="AU318" s="253" t="s">
        <v>92</v>
      </c>
      <c r="AV318" s="13" t="s">
        <v>87</v>
      </c>
      <c r="AW318" s="13" t="s">
        <v>36</v>
      </c>
      <c r="AX318" s="13" t="s">
        <v>82</v>
      </c>
      <c r="AY318" s="253" t="s">
        <v>142</v>
      </c>
    </row>
    <row r="319" s="14" customFormat="1">
      <c r="A319" s="14"/>
      <c r="B319" s="254"/>
      <c r="C319" s="255"/>
      <c r="D319" s="245" t="s">
        <v>150</v>
      </c>
      <c r="E319" s="256" t="s">
        <v>1</v>
      </c>
      <c r="F319" s="257" t="s">
        <v>306</v>
      </c>
      <c r="G319" s="255"/>
      <c r="H319" s="258">
        <v>44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4" t="s">
        <v>150</v>
      </c>
      <c r="AU319" s="264" t="s">
        <v>92</v>
      </c>
      <c r="AV319" s="14" t="s">
        <v>92</v>
      </c>
      <c r="AW319" s="14" t="s">
        <v>36</v>
      </c>
      <c r="AX319" s="14" t="s">
        <v>82</v>
      </c>
      <c r="AY319" s="264" t="s">
        <v>142</v>
      </c>
    </row>
    <row r="320" s="13" customFormat="1">
      <c r="A320" s="13"/>
      <c r="B320" s="243"/>
      <c r="C320" s="244"/>
      <c r="D320" s="245" t="s">
        <v>150</v>
      </c>
      <c r="E320" s="246" t="s">
        <v>1</v>
      </c>
      <c r="F320" s="247" t="s">
        <v>264</v>
      </c>
      <c r="G320" s="244"/>
      <c r="H320" s="246" t="s">
        <v>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3" t="s">
        <v>150</v>
      </c>
      <c r="AU320" s="253" t="s">
        <v>92</v>
      </c>
      <c r="AV320" s="13" t="s">
        <v>87</v>
      </c>
      <c r="AW320" s="13" t="s">
        <v>36</v>
      </c>
      <c r="AX320" s="13" t="s">
        <v>82</v>
      </c>
      <c r="AY320" s="253" t="s">
        <v>142</v>
      </c>
    </row>
    <row r="321" s="14" customFormat="1">
      <c r="A321" s="14"/>
      <c r="B321" s="254"/>
      <c r="C321" s="255"/>
      <c r="D321" s="245" t="s">
        <v>150</v>
      </c>
      <c r="E321" s="256" t="s">
        <v>1</v>
      </c>
      <c r="F321" s="257" t="s">
        <v>289</v>
      </c>
      <c r="G321" s="255"/>
      <c r="H321" s="258">
        <v>72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4" t="s">
        <v>150</v>
      </c>
      <c r="AU321" s="264" t="s">
        <v>92</v>
      </c>
      <c r="AV321" s="14" t="s">
        <v>92</v>
      </c>
      <c r="AW321" s="14" t="s">
        <v>36</v>
      </c>
      <c r="AX321" s="14" t="s">
        <v>82</v>
      </c>
      <c r="AY321" s="264" t="s">
        <v>142</v>
      </c>
    </row>
    <row r="322" s="15" customFormat="1">
      <c r="A322" s="15"/>
      <c r="B322" s="265"/>
      <c r="C322" s="266"/>
      <c r="D322" s="245" t="s">
        <v>150</v>
      </c>
      <c r="E322" s="267" t="s">
        <v>1</v>
      </c>
      <c r="F322" s="268" t="s">
        <v>157</v>
      </c>
      <c r="G322" s="266"/>
      <c r="H322" s="269">
        <v>116</v>
      </c>
      <c r="I322" s="270"/>
      <c r="J322" s="266"/>
      <c r="K322" s="266"/>
      <c r="L322" s="271"/>
      <c r="M322" s="272"/>
      <c r="N322" s="273"/>
      <c r="O322" s="273"/>
      <c r="P322" s="273"/>
      <c r="Q322" s="273"/>
      <c r="R322" s="273"/>
      <c r="S322" s="273"/>
      <c r="T322" s="274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5" t="s">
        <v>150</v>
      </c>
      <c r="AU322" s="275" t="s">
        <v>92</v>
      </c>
      <c r="AV322" s="15" t="s">
        <v>148</v>
      </c>
      <c r="AW322" s="15" t="s">
        <v>36</v>
      </c>
      <c r="AX322" s="15" t="s">
        <v>87</v>
      </c>
      <c r="AY322" s="275" t="s">
        <v>142</v>
      </c>
    </row>
    <row r="323" s="2" customFormat="1" ht="16.5" customHeight="1">
      <c r="A323" s="39"/>
      <c r="B323" s="40"/>
      <c r="C323" s="230" t="s">
        <v>307</v>
      </c>
      <c r="D323" s="230" t="s">
        <v>144</v>
      </c>
      <c r="E323" s="231" t="s">
        <v>308</v>
      </c>
      <c r="F323" s="232" t="s">
        <v>309</v>
      </c>
      <c r="G323" s="233" t="s">
        <v>90</v>
      </c>
      <c r="H323" s="234">
        <v>21.100000000000001</v>
      </c>
      <c r="I323" s="235"/>
      <c r="J323" s="236">
        <f>ROUND(I323*H323,2)</f>
        <v>0</v>
      </c>
      <c r="K323" s="232" t="s">
        <v>1</v>
      </c>
      <c r="L323" s="45"/>
      <c r="M323" s="237" t="s">
        <v>1</v>
      </c>
      <c r="N323" s="238" t="s">
        <v>47</v>
      </c>
      <c r="O323" s="92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1" t="s">
        <v>239</v>
      </c>
      <c r="AT323" s="241" t="s">
        <v>144</v>
      </c>
      <c r="AU323" s="241" t="s">
        <v>92</v>
      </c>
      <c r="AY323" s="18" t="s">
        <v>142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8" t="s">
        <v>87</v>
      </c>
      <c r="BK323" s="242">
        <f>ROUND(I323*H323,2)</f>
        <v>0</v>
      </c>
      <c r="BL323" s="18" t="s">
        <v>239</v>
      </c>
      <c r="BM323" s="241" t="s">
        <v>310</v>
      </c>
    </row>
    <row r="324" s="13" customFormat="1">
      <c r="A324" s="13"/>
      <c r="B324" s="243"/>
      <c r="C324" s="244"/>
      <c r="D324" s="245" t="s">
        <v>150</v>
      </c>
      <c r="E324" s="246" t="s">
        <v>1</v>
      </c>
      <c r="F324" s="247" t="s">
        <v>151</v>
      </c>
      <c r="G324" s="244"/>
      <c r="H324" s="246" t="s">
        <v>1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3" t="s">
        <v>150</v>
      </c>
      <c r="AU324" s="253" t="s">
        <v>92</v>
      </c>
      <c r="AV324" s="13" t="s">
        <v>87</v>
      </c>
      <c r="AW324" s="13" t="s">
        <v>36</v>
      </c>
      <c r="AX324" s="13" t="s">
        <v>82</v>
      </c>
      <c r="AY324" s="253" t="s">
        <v>142</v>
      </c>
    </row>
    <row r="325" s="13" customFormat="1">
      <c r="A325" s="13"/>
      <c r="B325" s="243"/>
      <c r="C325" s="244"/>
      <c r="D325" s="245" t="s">
        <v>150</v>
      </c>
      <c r="E325" s="246" t="s">
        <v>1</v>
      </c>
      <c r="F325" s="247" t="s">
        <v>262</v>
      </c>
      <c r="G325" s="244"/>
      <c r="H325" s="246" t="s">
        <v>1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3" t="s">
        <v>150</v>
      </c>
      <c r="AU325" s="253" t="s">
        <v>92</v>
      </c>
      <c r="AV325" s="13" t="s">
        <v>87</v>
      </c>
      <c r="AW325" s="13" t="s">
        <v>36</v>
      </c>
      <c r="AX325" s="13" t="s">
        <v>82</v>
      </c>
      <c r="AY325" s="253" t="s">
        <v>142</v>
      </c>
    </row>
    <row r="326" s="13" customFormat="1">
      <c r="A326" s="13"/>
      <c r="B326" s="243"/>
      <c r="C326" s="244"/>
      <c r="D326" s="245" t="s">
        <v>150</v>
      </c>
      <c r="E326" s="246" t="s">
        <v>1</v>
      </c>
      <c r="F326" s="247" t="s">
        <v>275</v>
      </c>
      <c r="G326" s="244"/>
      <c r="H326" s="246" t="s">
        <v>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3" t="s">
        <v>150</v>
      </c>
      <c r="AU326" s="253" t="s">
        <v>92</v>
      </c>
      <c r="AV326" s="13" t="s">
        <v>87</v>
      </c>
      <c r="AW326" s="13" t="s">
        <v>36</v>
      </c>
      <c r="AX326" s="13" t="s">
        <v>82</v>
      </c>
      <c r="AY326" s="253" t="s">
        <v>142</v>
      </c>
    </row>
    <row r="327" s="14" customFormat="1">
      <c r="A327" s="14"/>
      <c r="B327" s="254"/>
      <c r="C327" s="255"/>
      <c r="D327" s="245" t="s">
        <v>150</v>
      </c>
      <c r="E327" s="256" t="s">
        <v>1</v>
      </c>
      <c r="F327" s="257" t="s">
        <v>311</v>
      </c>
      <c r="G327" s="255"/>
      <c r="H327" s="258">
        <v>21.100000000000001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4" t="s">
        <v>150</v>
      </c>
      <c r="AU327" s="264" t="s">
        <v>92</v>
      </c>
      <c r="AV327" s="14" t="s">
        <v>92</v>
      </c>
      <c r="AW327" s="14" t="s">
        <v>36</v>
      </c>
      <c r="AX327" s="14" t="s">
        <v>82</v>
      </c>
      <c r="AY327" s="264" t="s">
        <v>142</v>
      </c>
    </row>
    <row r="328" s="15" customFormat="1">
      <c r="A328" s="15"/>
      <c r="B328" s="265"/>
      <c r="C328" s="266"/>
      <c r="D328" s="245" t="s">
        <v>150</v>
      </c>
      <c r="E328" s="267" t="s">
        <v>1</v>
      </c>
      <c r="F328" s="268" t="s">
        <v>157</v>
      </c>
      <c r="G328" s="266"/>
      <c r="H328" s="269">
        <v>21.100000000000001</v>
      </c>
      <c r="I328" s="270"/>
      <c r="J328" s="266"/>
      <c r="K328" s="266"/>
      <c r="L328" s="271"/>
      <c r="M328" s="272"/>
      <c r="N328" s="273"/>
      <c r="O328" s="273"/>
      <c r="P328" s="273"/>
      <c r="Q328" s="273"/>
      <c r="R328" s="273"/>
      <c r="S328" s="273"/>
      <c r="T328" s="274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5" t="s">
        <v>150</v>
      </c>
      <c r="AU328" s="275" t="s">
        <v>92</v>
      </c>
      <c r="AV328" s="15" t="s">
        <v>148</v>
      </c>
      <c r="AW328" s="15" t="s">
        <v>36</v>
      </c>
      <c r="AX328" s="15" t="s">
        <v>87</v>
      </c>
      <c r="AY328" s="275" t="s">
        <v>142</v>
      </c>
    </row>
    <row r="329" s="2" customFormat="1" ht="24" customHeight="1">
      <c r="A329" s="39"/>
      <c r="B329" s="40"/>
      <c r="C329" s="230" t="s">
        <v>312</v>
      </c>
      <c r="D329" s="230" t="s">
        <v>144</v>
      </c>
      <c r="E329" s="231" t="s">
        <v>313</v>
      </c>
      <c r="F329" s="232" t="s">
        <v>314</v>
      </c>
      <c r="G329" s="233" t="s">
        <v>90</v>
      </c>
      <c r="H329" s="234">
        <v>30</v>
      </c>
      <c r="I329" s="235"/>
      <c r="J329" s="236">
        <f>ROUND(I329*H329,2)</f>
        <v>0</v>
      </c>
      <c r="K329" s="232" t="s">
        <v>1</v>
      </c>
      <c r="L329" s="45"/>
      <c r="M329" s="237" t="s">
        <v>1</v>
      </c>
      <c r="N329" s="238" t="s">
        <v>47</v>
      </c>
      <c r="O329" s="92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239</v>
      </c>
      <c r="AT329" s="241" t="s">
        <v>144</v>
      </c>
      <c r="AU329" s="241" t="s">
        <v>92</v>
      </c>
      <c r="AY329" s="18" t="s">
        <v>142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87</v>
      </c>
      <c r="BK329" s="242">
        <f>ROUND(I329*H329,2)</f>
        <v>0</v>
      </c>
      <c r="BL329" s="18" t="s">
        <v>239</v>
      </c>
      <c r="BM329" s="241" t="s">
        <v>315</v>
      </c>
    </row>
    <row r="330" s="13" customFormat="1">
      <c r="A330" s="13"/>
      <c r="B330" s="243"/>
      <c r="C330" s="244"/>
      <c r="D330" s="245" t="s">
        <v>150</v>
      </c>
      <c r="E330" s="246" t="s">
        <v>1</v>
      </c>
      <c r="F330" s="247" t="s">
        <v>151</v>
      </c>
      <c r="G330" s="244"/>
      <c r="H330" s="246" t="s">
        <v>1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3" t="s">
        <v>150</v>
      </c>
      <c r="AU330" s="253" t="s">
        <v>92</v>
      </c>
      <c r="AV330" s="13" t="s">
        <v>87</v>
      </c>
      <c r="AW330" s="13" t="s">
        <v>36</v>
      </c>
      <c r="AX330" s="13" t="s">
        <v>82</v>
      </c>
      <c r="AY330" s="253" t="s">
        <v>142</v>
      </c>
    </row>
    <row r="331" s="13" customFormat="1">
      <c r="A331" s="13"/>
      <c r="B331" s="243"/>
      <c r="C331" s="244"/>
      <c r="D331" s="245" t="s">
        <v>150</v>
      </c>
      <c r="E331" s="246" t="s">
        <v>1</v>
      </c>
      <c r="F331" s="247" t="s">
        <v>262</v>
      </c>
      <c r="G331" s="244"/>
      <c r="H331" s="246" t="s">
        <v>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3" t="s">
        <v>150</v>
      </c>
      <c r="AU331" s="253" t="s">
        <v>92</v>
      </c>
      <c r="AV331" s="13" t="s">
        <v>87</v>
      </c>
      <c r="AW331" s="13" t="s">
        <v>36</v>
      </c>
      <c r="AX331" s="13" t="s">
        <v>82</v>
      </c>
      <c r="AY331" s="253" t="s">
        <v>142</v>
      </c>
    </row>
    <row r="332" s="13" customFormat="1">
      <c r="A332" s="13"/>
      <c r="B332" s="243"/>
      <c r="C332" s="244"/>
      <c r="D332" s="245" t="s">
        <v>150</v>
      </c>
      <c r="E332" s="246" t="s">
        <v>1</v>
      </c>
      <c r="F332" s="247" t="s">
        <v>265</v>
      </c>
      <c r="G332" s="244"/>
      <c r="H332" s="246" t="s">
        <v>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3" t="s">
        <v>150</v>
      </c>
      <c r="AU332" s="253" t="s">
        <v>92</v>
      </c>
      <c r="AV332" s="13" t="s">
        <v>87</v>
      </c>
      <c r="AW332" s="13" t="s">
        <v>36</v>
      </c>
      <c r="AX332" s="13" t="s">
        <v>82</v>
      </c>
      <c r="AY332" s="253" t="s">
        <v>142</v>
      </c>
    </row>
    <row r="333" s="14" customFormat="1">
      <c r="A333" s="14"/>
      <c r="B333" s="254"/>
      <c r="C333" s="255"/>
      <c r="D333" s="245" t="s">
        <v>150</v>
      </c>
      <c r="E333" s="256" t="s">
        <v>1</v>
      </c>
      <c r="F333" s="257" t="s">
        <v>316</v>
      </c>
      <c r="G333" s="255"/>
      <c r="H333" s="258">
        <v>30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4" t="s">
        <v>150</v>
      </c>
      <c r="AU333" s="264" t="s">
        <v>92</v>
      </c>
      <c r="AV333" s="14" t="s">
        <v>92</v>
      </c>
      <c r="AW333" s="14" t="s">
        <v>36</v>
      </c>
      <c r="AX333" s="14" t="s">
        <v>82</v>
      </c>
      <c r="AY333" s="264" t="s">
        <v>142</v>
      </c>
    </row>
    <row r="334" s="15" customFormat="1">
      <c r="A334" s="15"/>
      <c r="B334" s="265"/>
      <c r="C334" s="266"/>
      <c r="D334" s="245" t="s">
        <v>150</v>
      </c>
      <c r="E334" s="267" t="s">
        <v>1</v>
      </c>
      <c r="F334" s="268" t="s">
        <v>157</v>
      </c>
      <c r="G334" s="266"/>
      <c r="H334" s="269">
        <v>30</v>
      </c>
      <c r="I334" s="270"/>
      <c r="J334" s="266"/>
      <c r="K334" s="266"/>
      <c r="L334" s="271"/>
      <c r="M334" s="272"/>
      <c r="N334" s="273"/>
      <c r="O334" s="273"/>
      <c r="P334" s="273"/>
      <c r="Q334" s="273"/>
      <c r="R334" s="273"/>
      <c r="S334" s="273"/>
      <c r="T334" s="27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5" t="s">
        <v>150</v>
      </c>
      <c r="AU334" s="275" t="s">
        <v>92</v>
      </c>
      <c r="AV334" s="15" t="s">
        <v>148</v>
      </c>
      <c r="AW334" s="15" t="s">
        <v>36</v>
      </c>
      <c r="AX334" s="15" t="s">
        <v>87</v>
      </c>
      <c r="AY334" s="275" t="s">
        <v>142</v>
      </c>
    </row>
    <row r="335" s="2" customFormat="1" ht="24" customHeight="1">
      <c r="A335" s="39"/>
      <c r="B335" s="40"/>
      <c r="C335" s="230" t="s">
        <v>316</v>
      </c>
      <c r="D335" s="230" t="s">
        <v>144</v>
      </c>
      <c r="E335" s="231" t="s">
        <v>317</v>
      </c>
      <c r="F335" s="232" t="s">
        <v>318</v>
      </c>
      <c r="G335" s="233" t="s">
        <v>90</v>
      </c>
      <c r="H335" s="234">
        <v>8.4600000000000009</v>
      </c>
      <c r="I335" s="235"/>
      <c r="J335" s="236">
        <f>ROUND(I335*H335,2)</f>
        <v>0</v>
      </c>
      <c r="K335" s="232" t="s">
        <v>1</v>
      </c>
      <c r="L335" s="45"/>
      <c r="M335" s="237" t="s">
        <v>1</v>
      </c>
      <c r="N335" s="238" t="s">
        <v>47</v>
      </c>
      <c r="O335" s="92"/>
      <c r="P335" s="239">
        <f>O335*H335</f>
        <v>0</v>
      </c>
      <c r="Q335" s="239">
        <v>0</v>
      </c>
      <c r="R335" s="239">
        <f>Q335*H335</f>
        <v>0</v>
      </c>
      <c r="S335" s="239">
        <v>0</v>
      </c>
      <c r="T335" s="24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239</v>
      </c>
      <c r="AT335" s="241" t="s">
        <v>144</v>
      </c>
      <c r="AU335" s="241" t="s">
        <v>92</v>
      </c>
      <c r="AY335" s="18" t="s">
        <v>142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87</v>
      </c>
      <c r="BK335" s="242">
        <f>ROUND(I335*H335,2)</f>
        <v>0</v>
      </c>
      <c r="BL335" s="18" t="s">
        <v>239</v>
      </c>
      <c r="BM335" s="241" t="s">
        <v>319</v>
      </c>
    </row>
    <row r="336" s="13" customFormat="1">
      <c r="A336" s="13"/>
      <c r="B336" s="243"/>
      <c r="C336" s="244"/>
      <c r="D336" s="245" t="s">
        <v>150</v>
      </c>
      <c r="E336" s="246" t="s">
        <v>1</v>
      </c>
      <c r="F336" s="247" t="s">
        <v>151</v>
      </c>
      <c r="G336" s="244"/>
      <c r="H336" s="246" t="s">
        <v>1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3" t="s">
        <v>150</v>
      </c>
      <c r="AU336" s="253" t="s">
        <v>92</v>
      </c>
      <c r="AV336" s="13" t="s">
        <v>87</v>
      </c>
      <c r="AW336" s="13" t="s">
        <v>36</v>
      </c>
      <c r="AX336" s="13" t="s">
        <v>82</v>
      </c>
      <c r="AY336" s="253" t="s">
        <v>142</v>
      </c>
    </row>
    <row r="337" s="13" customFormat="1">
      <c r="A337" s="13"/>
      <c r="B337" s="243"/>
      <c r="C337" s="244"/>
      <c r="D337" s="245" t="s">
        <v>150</v>
      </c>
      <c r="E337" s="246" t="s">
        <v>1</v>
      </c>
      <c r="F337" s="247" t="s">
        <v>262</v>
      </c>
      <c r="G337" s="244"/>
      <c r="H337" s="246" t="s">
        <v>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3" t="s">
        <v>150</v>
      </c>
      <c r="AU337" s="253" t="s">
        <v>92</v>
      </c>
      <c r="AV337" s="13" t="s">
        <v>87</v>
      </c>
      <c r="AW337" s="13" t="s">
        <v>36</v>
      </c>
      <c r="AX337" s="13" t="s">
        <v>82</v>
      </c>
      <c r="AY337" s="253" t="s">
        <v>142</v>
      </c>
    </row>
    <row r="338" s="13" customFormat="1">
      <c r="A338" s="13"/>
      <c r="B338" s="243"/>
      <c r="C338" s="244"/>
      <c r="D338" s="245" t="s">
        <v>150</v>
      </c>
      <c r="E338" s="246" t="s">
        <v>1</v>
      </c>
      <c r="F338" s="247" t="s">
        <v>320</v>
      </c>
      <c r="G338" s="244"/>
      <c r="H338" s="246" t="s">
        <v>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3" t="s">
        <v>150</v>
      </c>
      <c r="AU338" s="253" t="s">
        <v>92</v>
      </c>
      <c r="AV338" s="13" t="s">
        <v>87</v>
      </c>
      <c r="AW338" s="13" t="s">
        <v>36</v>
      </c>
      <c r="AX338" s="13" t="s">
        <v>82</v>
      </c>
      <c r="AY338" s="253" t="s">
        <v>142</v>
      </c>
    </row>
    <row r="339" s="14" customFormat="1">
      <c r="A339" s="14"/>
      <c r="B339" s="254"/>
      <c r="C339" s="255"/>
      <c r="D339" s="245" t="s">
        <v>150</v>
      </c>
      <c r="E339" s="256" t="s">
        <v>1</v>
      </c>
      <c r="F339" s="257" t="s">
        <v>321</v>
      </c>
      <c r="G339" s="255"/>
      <c r="H339" s="258">
        <v>8.4600000000000009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4" t="s">
        <v>150</v>
      </c>
      <c r="AU339" s="264" t="s">
        <v>92</v>
      </c>
      <c r="AV339" s="14" t="s">
        <v>92</v>
      </c>
      <c r="AW339" s="14" t="s">
        <v>36</v>
      </c>
      <c r="AX339" s="14" t="s">
        <v>82</v>
      </c>
      <c r="AY339" s="264" t="s">
        <v>142</v>
      </c>
    </row>
    <row r="340" s="15" customFormat="1">
      <c r="A340" s="15"/>
      <c r="B340" s="265"/>
      <c r="C340" s="266"/>
      <c r="D340" s="245" t="s">
        <v>150</v>
      </c>
      <c r="E340" s="267" t="s">
        <v>1</v>
      </c>
      <c r="F340" s="268" t="s">
        <v>157</v>
      </c>
      <c r="G340" s="266"/>
      <c r="H340" s="269">
        <v>8.4600000000000009</v>
      </c>
      <c r="I340" s="270"/>
      <c r="J340" s="266"/>
      <c r="K340" s="266"/>
      <c r="L340" s="271"/>
      <c r="M340" s="272"/>
      <c r="N340" s="273"/>
      <c r="O340" s="273"/>
      <c r="P340" s="273"/>
      <c r="Q340" s="273"/>
      <c r="R340" s="273"/>
      <c r="S340" s="273"/>
      <c r="T340" s="274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5" t="s">
        <v>150</v>
      </c>
      <c r="AU340" s="275" t="s">
        <v>92</v>
      </c>
      <c r="AV340" s="15" t="s">
        <v>148</v>
      </c>
      <c r="AW340" s="15" t="s">
        <v>36</v>
      </c>
      <c r="AX340" s="15" t="s">
        <v>87</v>
      </c>
      <c r="AY340" s="275" t="s">
        <v>142</v>
      </c>
    </row>
    <row r="341" s="2" customFormat="1" ht="24" customHeight="1">
      <c r="A341" s="39"/>
      <c r="B341" s="40"/>
      <c r="C341" s="230" t="s">
        <v>322</v>
      </c>
      <c r="D341" s="230" t="s">
        <v>144</v>
      </c>
      <c r="E341" s="231" t="s">
        <v>323</v>
      </c>
      <c r="F341" s="232" t="s">
        <v>292</v>
      </c>
      <c r="G341" s="233" t="s">
        <v>90</v>
      </c>
      <c r="H341" s="234">
        <v>56.104999999999997</v>
      </c>
      <c r="I341" s="235"/>
      <c r="J341" s="236">
        <f>ROUND(I341*H341,2)</f>
        <v>0</v>
      </c>
      <c r="K341" s="232" t="s">
        <v>1</v>
      </c>
      <c r="L341" s="45"/>
      <c r="M341" s="237" t="s">
        <v>1</v>
      </c>
      <c r="N341" s="238" t="s">
        <v>47</v>
      </c>
      <c r="O341" s="92"/>
      <c r="P341" s="239">
        <f>O341*H341</f>
        <v>0</v>
      </c>
      <c r="Q341" s="239">
        <v>0</v>
      </c>
      <c r="R341" s="239">
        <f>Q341*H341</f>
        <v>0</v>
      </c>
      <c r="S341" s="239">
        <v>0</v>
      </c>
      <c r="T341" s="24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239</v>
      </c>
      <c r="AT341" s="241" t="s">
        <v>144</v>
      </c>
      <c r="AU341" s="241" t="s">
        <v>92</v>
      </c>
      <c r="AY341" s="18" t="s">
        <v>142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87</v>
      </c>
      <c r="BK341" s="242">
        <f>ROUND(I341*H341,2)</f>
        <v>0</v>
      </c>
      <c r="BL341" s="18" t="s">
        <v>239</v>
      </c>
      <c r="BM341" s="241" t="s">
        <v>324</v>
      </c>
    </row>
    <row r="342" s="13" customFormat="1">
      <c r="A342" s="13"/>
      <c r="B342" s="243"/>
      <c r="C342" s="244"/>
      <c r="D342" s="245" t="s">
        <v>150</v>
      </c>
      <c r="E342" s="246" t="s">
        <v>1</v>
      </c>
      <c r="F342" s="247" t="s">
        <v>151</v>
      </c>
      <c r="G342" s="244"/>
      <c r="H342" s="246" t="s">
        <v>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3" t="s">
        <v>150</v>
      </c>
      <c r="AU342" s="253" t="s">
        <v>92</v>
      </c>
      <c r="AV342" s="13" t="s">
        <v>87</v>
      </c>
      <c r="AW342" s="13" t="s">
        <v>36</v>
      </c>
      <c r="AX342" s="13" t="s">
        <v>82</v>
      </c>
      <c r="AY342" s="253" t="s">
        <v>142</v>
      </c>
    </row>
    <row r="343" s="13" customFormat="1">
      <c r="A343" s="13"/>
      <c r="B343" s="243"/>
      <c r="C343" s="244"/>
      <c r="D343" s="245" t="s">
        <v>150</v>
      </c>
      <c r="E343" s="246" t="s">
        <v>1</v>
      </c>
      <c r="F343" s="247" t="s">
        <v>262</v>
      </c>
      <c r="G343" s="244"/>
      <c r="H343" s="246" t="s">
        <v>1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3" t="s">
        <v>150</v>
      </c>
      <c r="AU343" s="253" t="s">
        <v>92</v>
      </c>
      <c r="AV343" s="13" t="s">
        <v>87</v>
      </c>
      <c r="AW343" s="13" t="s">
        <v>36</v>
      </c>
      <c r="AX343" s="13" t="s">
        <v>82</v>
      </c>
      <c r="AY343" s="253" t="s">
        <v>142</v>
      </c>
    </row>
    <row r="344" s="13" customFormat="1">
      <c r="A344" s="13"/>
      <c r="B344" s="243"/>
      <c r="C344" s="244"/>
      <c r="D344" s="245" t="s">
        <v>150</v>
      </c>
      <c r="E344" s="246" t="s">
        <v>1</v>
      </c>
      <c r="F344" s="247" t="s">
        <v>320</v>
      </c>
      <c r="G344" s="244"/>
      <c r="H344" s="246" t="s">
        <v>1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3" t="s">
        <v>150</v>
      </c>
      <c r="AU344" s="253" t="s">
        <v>92</v>
      </c>
      <c r="AV344" s="13" t="s">
        <v>87</v>
      </c>
      <c r="AW344" s="13" t="s">
        <v>36</v>
      </c>
      <c r="AX344" s="13" t="s">
        <v>82</v>
      </c>
      <c r="AY344" s="253" t="s">
        <v>142</v>
      </c>
    </row>
    <row r="345" s="14" customFormat="1">
      <c r="A345" s="14"/>
      <c r="B345" s="254"/>
      <c r="C345" s="255"/>
      <c r="D345" s="245" t="s">
        <v>150</v>
      </c>
      <c r="E345" s="256" t="s">
        <v>1</v>
      </c>
      <c r="F345" s="257" t="s">
        <v>321</v>
      </c>
      <c r="G345" s="255"/>
      <c r="H345" s="258">
        <v>8.4600000000000009</v>
      </c>
      <c r="I345" s="259"/>
      <c r="J345" s="255"/>
      <c r="K345" s="255"/>
      <c r="L345" s="260"/>
      <c r="M345" s="261"/>
      <c r="N345" s="262"/>
      <c r="O345" s="262"/>
      <c r="P345" s="262"/>
      <c r="Q345" s="262"/>
      <c r="R345" s="262"/>
      <c r="S345" s="262"/>
      <c r="T345" s="26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64" t="s">
        <v>150</v>
      </c>
      <c r="AU345" s="264" t="s">
        <v>92</v>
      </c>
      <c r="AV345" s="14" t="s">
        <v>92</v>
      </c>
      <c r="AW345" s="14" t="s">
        <v>36</v>
      </c>
      <c r="AX345" s="14" t="s">
        <v>82</v>
      </c>
      <c r="AY345" s="264" t="s">
        <v>142</v>
      </c>
    </row>
    <row r="346" s="13" customFormat="1">
      <c r="A346" s="13"/>
      <c r="B346" s="243"/>
      <c r="C346" s="244"/>
      <c r="D346" s="245" t="s">
        <v>150</v>
      </c>
      <c r="E346" s="246" t="s">
        <v>1</v>
      </c>
      <c r="F346" s="247" t="s">
        <v>325</v>
      </c>
      <c r="G346" s="244"/>
      <c r="H346" s="246" t="s">
        <v>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3" t="s">
        <v>150</v>
      </c>
      <c r="AU346" s="253" t="s">
        <v>92</v>
      </c>
      <c r="AV346" s="13" t="s">
        <v>87</v>
      </c>
      <c r="AW346" s="13" t="s">
        <v>36</v>
      </c>
      <c r="AX346" s="13" t="s">
        <v>82</v>
      </c>
      <c r="AY346" s="253" t="s">
        <v>142</v>
      </c>
    </row>
    <row r="347" s="13" customFormat="1">
      <c r="A347" s="13"/>
      <c r="B347" s="243"/>
      <c r="C347" s="244"/>
      <c r="D347" s="245" t="s">
        <v>150</v>
      </c>
      <c r="E347" s="246" t="s">
        <v>1</v>
      </c>
      <c r="F347" s="247" t="s">
        <v>174</v>
      </c>
      <c r="G347" s="244"/>
      <c r="H347" s="246" t="s">
        <v>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3" t="s">
        <v>150</v>
      </c>
      <c r="AU347" s="253" t="s">
        <v>92</v>
      </c>
      <c r="AV347" s="13" t="s">
        <v>87</v>
      </c>
      <c r="AW347" s="13" t="s">
        <v>36</v>
      </c>
      <c r="AX347" s="13" t="s">
        <v>82</v>
      </c>
      <c r="AY347" s="253" t="s">
        <v>142</v>
      </c>
    </row>
    <row r="348" s="14" customFormat="1">
      <c r="A348" s="14"/>
      <c r="B348" s="254"/>
      <c r="C348" s="255"/>
      <c r="D348" s="245" t="s">
        <v>150</v>
      </c>
      <c r="E348" s="256" t="s">
        <v>1</v>
      </c>
      <c r="F348" s="257" t="s">
        <v>326</v>
      </c>
      <c r="G348" s="255"/>
      <c r="H348" s="258">
        <v>39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4" t="s">
        <v>150</v>
      </c>
      <c r="AU348" s="264" t="s">
        <v>92</v>
      </c>
      <c r="AV348" s="14" t="s">
        <v>92</v>
      </c>
      <c r="AW348" s="14" t="s">
        <v>36</v>
      </c>
      <c r="AX348" s="14" t="s">
        <v>82</v>
      </c>
      <c r="AY348" s="264" t="s">
        <v>142</v>
      </c>
    </row>
    <row r="349" s="14" customFormat="1">
      <c r="A349" s="14"/>
      <c r="B349" s="254"/>
      <c r="C349" s="255"/>
      <c r="D349" s="245" t="s">
        <v>150</v>
      </c>
      <c r="E349" s="256" t="s">
        <v>1</v>
      </c>
      <c r="F349" s="257" t="s">
        <v>327</v>
      </c>
      <c r="G349" s="255"/>
      <c r="H349" s="258">
        <v>8.6449999999999996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4" t="s">
        <v>150</v>
      </c>
      <c r="AU349" s="264" t="s">
        <v>92</v>
      </c>
      <c r="AV349" s="14" t="s">
        <v>92</v>
      </c>
      <c r="AW349" s="14" t="s">
        <v>36</v>
      </c>
      <c r="AX349" s="14" t="s">
        <v>82</v>
      </c>
      <c r="AY349" s="264" t="s">
        <v>142</v>
      </c>
    </row>
    <row r="350" s="15" customFormat="1">
      <c r="A350" s="15"/>
      <c r="B350" s="265"/>
      <c r="C350" s="266"/>
      <c r="D350" s="245" t="s">
        <v>150</v>
      </c>
      <c r="E350" s="267" t="s">
        <v>1</v>
      </c>
      <c r="F350" s="268" t="s">
        <v>157</v>
      </c>
      <c r="G350" s="266"/>
      <c r="H350" s="269">
        <v>56.104999999999997</v>
      </c>
      <c r="I350" s="270"/>
      <c r="J350" s="266"/>
      <c r="K350" s="266"/>
      <c r="L350" s="271"/>
      <c r="M350" s="272"/>
      <c r="N350" s="273"/>
      <c r="O350" s="273"/>
      <c r="P350" s="273"/>
      <c r="Q350" s="273"/>
      <c r="R350" s="273"/>
      <c r="S350" s="273"/>
      <c r="T350" s="274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5" t="s">
        <v>150</v>
      </c>
      <c r="AU350" s="275" t="s">
        <v>92</v>
      </c>
      <c r="AV350" s="15" t="s">
        <v>148</v>
      </c>
      <c r="AW350" s="15" t="s">
        <v>36</v>
      </c>
      <c r="AX350" s="15" t="s">
        <v>87</v>
      </c>
      <c r="AY350" s="275" t="s">
        <v>142</v>
      </c>
    </row>
    <row r="351" s="2" customFormat="1" ht="24" customHeight="1">
      <c r="A351" s="39"/>
      <c r="B351" s="40"/>
      <c r="C351" s="230" t="s">
        <v>328</v>
      </c>
      <c r="D351" s="230" t="s">
        <v>144</v>
      </c>
      <c r="E351" s="231" t="s">
        <v>329</v>
      </c>
      <c r="F351" s="232" t="s">
        <v>296</v>
      </c>
      <c r="G351" s="233" t="s">
        <v>90</v>
      </c>
      <c r="H351" s="234">
        <v>56.104999999999997</v>
      </c>
      <c r="I351" s="235"/>
      <c r="J351" s="236">
        <f>ROUND(I351*H351,2)</f>
        <v>0</v>
      </c>
      <c r="K351" s="232" t="s">
        <v>1</v>
      </c>
      <c r="L351" s="45"/>
      <c r="M351" s="237" t="s">
        <v>1</v>
      </c>
      <c r="N351" s="238" t="s">
        <v>47</v>
      </c>
      <c r="O351" s="92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239</v>
      </c>
      <c r="AT351" s="241" t="s">
        <v>144</v>
      </c>
      <c r="AU351" s="241" t="s">
        <v>92</v>
      </c>
      <c r="AY351" s="18" t="s">
        <v>142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87</v>
      </c>
      <c r="BK351" s="242">
        <f>ROUND(I351*H351,2)</f>
        <v>0</v>
      </c>
      <c r="BL351" s="18" t="s">
        <v>239</v>
      </c>
      <c r="BM351" s="241" t="s">
        <v>330</v>
      </c>
    </row>
    <row r="352" s="13" customFormat="1">
      <c r="A352" s="13"/>
      <c r="B352" s="243"/>
      <c r="C352" s="244"/>
      <c r="D352" s="245" t="s">
        <v>150</v>
      </c>
      <c r="E352" s="246" t="s">
        <v>1</v>
      </c>
      <c r="F352" s="247" t="s">
        <v>151</v>
      </c>
      <c r="G352" s="244"/>
      <c r="H352" s="246" t="s">
        <v>1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3" t="s">
        <v>150</v>
      </c>
      <c r="AU352" s="253" t="s">
        <v>92</v>
      </c>
      <c r="AV352" s="13" t="s">
        <v>87</v>
      </c>
      <c r="AW352" s="13" t="s">
        <v>36</v>
      </c>
      <c r="AX352" s="13" t="s">
        <v>82</v>
      </c>
      <c r="AY352" s="253" t="s">
        <v>142</v>
      </c>
    </row>
    <row r="353" s="13" customFormat="1">
      <c r="A353" s="13"/>
      <c r="B353" s="243"/>
      <c r="C353" s="244"/>
      <c r="D353" s="245" t="s">
        <v>150</v>
      </c>
      <c r="E353" s="246" t="s">
        <v>1</v>
      </c>
      <c r="F353" s="247" t="s">
        <v>262</v>
      </c>
      <c r="G353" s="244"/>
      <c r="H353" s="246" t="s">
        <v>1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3" t="s">
        <v>150</v>
      </c>
      <c r="AU353" s="253" t="s">
        <v>92</v>
      </c>
      <c r="AV353" s="13" t="s">
        <v>87</v>
      </c>
      <c r="AW353" s="13" t="s">
        <v>36</v>
      </c>
      <c r="AX353" s="13" t="s">
        <v>82</v>
      </c>
      <c r="AY353" s="253" t="s">
        <v>142</v>
      </c>
    </row>
    <row r="354" s="13" customFormat="1">
      <c r="A354" s="13"/>
      <c r="B354" s="243"/>
      <c r="C354" s="244"/>
      <c r="D354" s="245" t="s">
        <v>150</v>
      </c>
      <c r="E354" s="246" t="s">
        <v>1</v>
      </c>
      <c r="F354" s="247" t="s">
        <v>320</v>
      </c>
      <c r="G354" s="244"/>
      <c r="H354" s="246" t="s">
        <v>1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3" t="s">
        <v>150</v>
      </c>
      <c r="AU354" s="253" t="s">
        <v>92</v>
      </c>
      <c r="AV354" s="13" t="s">
        <v>87</v>
      </c>
      <c r="AW354" s="13" t="s">
        <v>36</v>
      </c>
      <c r="AX354" s="13" t="s">
        <v>82</v>
      </c>
      <c r="AY354" s="253" t="s">
        <v>142</v>
      </c>
    </row>
    <row r="355" s="14" customFormat="1">
      <c r="A355" s="14"/>
      <c r="B355" s="254"/>
      <c r="C355" s="255"/>
      <c r="D355" s="245" t="s">
        <v>150</v>
      </c>
      <c r="E355" s="256" t="s">
        <v>1</v>
      </c>
      <c r="F355" s="257" t="s">
        <v>321</v>
      </c>
      <c r="G355" s="255"/>
      <c r="H355" s="258">
        <v>8.4600000000000009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4" t="s">
        <v>150</v>
      </c>
      <c r="AU355" s="264" t="s">
        <v>92</v>
      </c>
      <c r="AV355" s="14" t="s">
        <v>92</v>
      </c>
      <c r="AW355" s="14" t="s">
        <v>36</v>
      </c>
      <c r="AX355" s="14" t="s">
        <v>82</v>
      </c>
      <c r="AY355" s="264" t="s">
        <v>142</v>
      </c>
    </row>
    <row r="356" s="13" customFormat="1">
      <c r="A356" s="13"/>
      <c r="B356" s="243"/>
      <c r="C356" s="244"/>
      <c r="D356" s="245" t="s">
        <v>150</v>
      </c>
      <c r="E356" s="246" t="s">
        <v>1</v>
      </c>
      <c r="F356" s="247" t="s">
        <v>325</v>
      </c>
      <c r="G356" s="244"/>
      <c r="H356" s="246" t="s">
        <v>1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3" t="s">
        <v>150</v>
      </c>
      <c r="AU356" s="253" t="s">
        <v>92</v>
      </c>
      <c r="AV356" s="13" t="s">
        <v>87</v>
      </c>
      <c r="AW356" s="13" t="s">
        <v>36</v>
      </c>
      <c r="AX356" s="13" t="s">
        <v>82</v>
      </c>
      <c r="AY356" s="253" t="s">
        <v>142</v>
      </c>
    </row>
    <row r="357" s="13" customFormat="1">
      <c r="A357" s="13"/>
      <c r="B357" s="243"/>
      <c r="C357" s="244"/>
      <c r="D357" s="245" t="s">
        <v>150</v>
      </c>
      <c r="E357" s="246" t="s">
        <v>1</v>
      </c>
      <c r="F357" s="247" t="s">
        <v>174</v>
      </c>
      <c r="G357" s="244"/>
      <c r="H357" s="246" t="s">
        <v>1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3" t="s">
        <v>150</v>
      </c>
      <c r="AU357" s="253" t="s">
        <v>92</v>
      </c>
      <c r="AV357" s="13" t="s">
        <v>87</v>
      </c>
      <c r="AW357" s="13" t="s">
        <v>36</v>
      </c>
      <c r="AX357" s="13" t="s">
        <v>82</v>
      </c>
      <c r="AY357" s="253" t="s">
        <v>142</v>
      </c>
    </row>
    <row r="358" s="14" customFormat="1">
      <c r="A358" s="14"/>
      <c r="B358" s="254"/>
      <c r="C358" s="255"/>
      <c r="D358" s="245" t="s">
        <v>150</v>
      </c>
      <c r="E358" s="256" t="s">
        <v>1</v>
      </c>
      <c r="F358" s="257" t="s">
        <v>326</v>
      </c>
      <c r="G358" s="255"/>
      <c r="H358" s="258">
        <v>39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64" t="s">
        <v>150</v>
      </c>
      <c r="AU358" s="264" t="s">
        <v>92</v>
      </c>
      <c r="AV358" s="14" t="s">
        <v>92</v>
      </c>
      <c r="AW358" s="14" t="s">
        <v>36</v>
      </c>
      <c r="AX358" s="14" t="s">
        <v>82</v>
      </c>
      <c r="AY358" s="264" t="s">
        <v>142</v>
      </c>
    </row>
    <row r="359" s="14" customFormat="1">
      <c r="A359" s="14"/>
      <c r="B359" s="254"/>
      <c r="C359" s="255"/>
      <c r="D359" s="245" t="s">
        <v>150</v>
      </c>
      <c r="E359" s="256" t="s">
        <v>1</v>
      </c>
      <c r="F359" s="257" t="s">
        <v>327</v>
      </c>
      <c r="G359" s="255"/>
      <c r="H359" s="258">
        <v>8.6449999999999996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4" t="s">
        <v>150</v>
      </c>
      <c r="AU359" s="264" t="s">
        <v>92</v>
      </c>
      <c r="AV359" s="14" t="s">
        <v>92</v>
      </c>
      <c r="AW359" s="14" t="s">
        <v>36</v>
      </c>
      <c r="AX359" s="14" t="s">
        <v>82</v>
      </c>
      <c r="AY359" s="264" t="s">
        <v>142</v>
      </c>
    </row>
    <row r="360" s="15" customFormat="1">
      <c r="A360" s="15"/>
      <c r="B360" s="265"/>
      <c r="C360" s="266"/>
      <c r="D360" s="245" t="s">
        <v>150</v>
      </c>
      <c r="E360" s="267" t="s">
        <v>1</v>
      </c>
      <c r="F360" s="268" t="s">
        <v>157</v>
      </c>
      <c r="G360" s="266"/>
      <c r="H360" s="269">
        <v>56.104999999999997</v>
      </c>
      <c r="I360" s="270"/>
      <c r="J360" s="266"/>
      <c r="K360" s="266"/>
      <c r="L360" s="271"/>
      <c r="M360" s="272"/>
      <c r="N360" s="273"/>
      <c r="O360" s="273"/>
      <c r="P360" s="273"/>
      <c r="Q360" s="273"/>
      <c r="R360" s="273"/>
      <c r="S360" s="273"/>
      <c r="T360" s="27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75" t="s">
        <v>150</v>
      </c>
      <c r="AU360" s="275" t="s">
        <v>92</v>
      </c>
      <c r="AV360" s="15" t="s">
        <v>148</v>
      </c>
      <c r="AW360" s="15" t="s">
        <v>36</v>
      </c>
      <c r="AX360" s="15" t="s">
        <v>87</v>
      </c>
      <c r="AY360" s="275" t="s">
        <v>142</v>
      </c>
    </row>
    <row r="361" s="2" customFormat="1" ht="16.5" customHeight="1">
      <c r="A361" s="39"/>
      <c r="B361" s="40"/>
      <c r="C361" s="230" t="s">
        <v>331</v>
      </c>
      <c r="D361" s="230" t="s">
        <v>144</v>
      </c>
      <c r="E361" s="231" t="s">
        <v>332</v>
      </c>
      <c r="F361" s="232" t="s">
        <v>300</v>
      </c>
      <c r="G361" s="233" t="s">
        <v>90</v>
      </c>
      <c r="H361" s="234">
        <v>56.104999999999997</v>
      </c>
      <c r="I361" s="235"/>
      <c r="J361" s="236">
        <f>ROUND(I361*H361,2)</f>
        <v>0</v>
      </c>
      <c r="K361" s="232" t="s">
        <v>1</v>
      </c>
      <c r="L361" s="45"/>
      <c r="M361" s="237" t="s">
        <v>1</v>
      </c>
      <c r="N361" s="238" t="s">
        <v>47</v>
      </c>
      <c r="O361" s="92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1" t="s">
        <v>239</v>
      </c>
      <c r="AT361" s="241" t="s">
        <v>144</v>
      </c>
      <c r="AU361" s="241" t="s">
        <v>92</v>
      </c>
      <c r="AY361" s="18" t="s">
        <v>142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8" t="s">
        <v>87</v>
      </c>
      <c r="BK361" s="242">
        <f>ROUND(I361*H361,2)</f>
        <v>0</v>
      </c>
      <c r="BL361" s="18" t="s">
        <v>239</v>
      </c>
      <c r="BM361" s="241" t="s">
        <v>333</v>
      </c>
    </row>
    <row r="362" s="13" customFormat="1">
      <c r="A362" s="13"/>
      <c r="B362" s="243"/>
      <c r="C362" s="244"/>
      <c r="D362" s="245" t="s">
        <v>150</v>
      </c>
      <c r="E362" s="246" t="s">
        <v>1</v>
      </c>
      <c r="F362" s="247" t="s">
        <v>151</v>
      </c>
      <c r="G362" s="244"/>
      <c r="H362" s="246" t="s">
        <v>1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3" t="s">
        <v>150</v>
      </c>
      <c r="AU362" s="253" t="s">
        <v>92</v>
      </c>
      <c r="AV362" s="13" t="s">
        <v>87</v>
      </c>
      <c r="AW362" s="13" t="s">
        <v>36</v>
      </c>
      <c r="AX362" s="13" t="s">
        <v>82</v>
      </c>
      <c r="AY362" s="253" t="s">
        <v>142</v>
      </c>
    </row>
    <row r="363" s="13" customFormat="1">
      <c r="A363" s="13"/>
      <c r="B363" s="243"/>
      <c r="C363" s="244"/>
      <c r="D363" s="245" t="s">
        <v>150</v>
      </c>
      <c r="E363" s="246" t="s">
        <v>1</v>
      </c>
      <c r="F363" s="247" t="s">
        <v>262</v>
      </c>
      <c r="G363" s="244"/>
      <c r="H363" s="246" t="s">
        <v>1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3" t="s">
        <v>150</v>
      </c>
      <c r="AU363" s="253" t="s">
        <v>92</v>
      </c>
      <c r="AV363" s="13" t="s">
        <v>87</v>
      </c>
      <c r="AW363" s="13" t="s">
        <v>36</v>
      </c>
      <c r="AX363" s="13" t="s">
        <v>82</v>
      </c>
      <c r="AY363" s="253" t="s">
        <v>142</v>
      </c>
    </row>
    <row r="364" s="13" customFormat="1">
      <c r="A364" s="13"/>
      <c r="B364" s="243"/>
      <c r="C364" s="244"/>
      <c r="D364" s="245" t="s">
        <v>150</v>
      </c>
      <c r="E364" s="246" t="s">
        <v>1</v>
      </c>
      <c r="F364" s="247" t="s">
        <v>320</v>
      </c>
      <c r="G364" s="244"/>
      <c r="H364" s="246" t="s">
        <v>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3" t="s">
        <v>150</v>
      </c>
      <c r="AU364" s="253" t="s">
        <v>92</v>
      </c>
      <c r="AV364" s="13" t="s">
        <v>87</v>
      </c>
      <c r="AW364" s="13" t="s">
        <v>36</v>
      </c>
      <c r="AX364" s="13" t="s">
        <v>82</v>
      </c>
      <c r="AY364" s="253" t="s">
        <v>142</v>
      </c>
    </row>
    <row r="365" s="14" customFormat="1">
      <c r="A365" s="14"/>
      <c r="B365" s="254"/>
      <c r="C365" s="255"/>
      <c r="D365" s="245" t="s">
        <v>150</v>
      </c>
      <c r="E365" s="256" t="s">
        <v>1</v>
      </c>
      <c r="F365" s="257" t="s">
        <v>321</v>
      </c>
      <c r="G365" s="255"/>
      <c r="H365" s="258">
        <v>8.4600000000000009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4" t="s">
        <v>150</v>
      </c>
      <c r="AU365" s="264" t="s">
        <v>92</v>
      </c>
      <c r="AV365" s="14" t="s">
        <v>92</v>
      </c>
      <c r="AW365" s="14" t="s">
        <v>36</v>
      </c>
      <c r="AX365" s="14" t="s">
        <v>82</v>
      </c>
      <c r="AY365" s="264" t="s">
        <v>142</v>
      </c>
    </row>
    <row r="366" s="13" customFormat="1">
      <c r="A366" s="13"/>
      <c r="B366" s="243"/>
      <c r="C366" s="244"/>
      <c r="D366" s="245" t="s">
        <v>150</v>
      </c>
      <c r="E366" s="246" t="s">
        <v>1</v>
      </c>
      <c r="F366" s="247" t="s">
        <v>325</v>
      </c>
      <c r="G366" s="244"/>
      <c r="H366" s="246" t="s">
        <v>1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3" t="s">
        <v>150</v>
      </c>
      <c r="AU366" s="253" t="s">
        <v>92</v>
      </c>
      <c r="AV366" s="13" t="s">
        <v>87</v>
      </c>
      <c r="AW366" s="13" t="s">
        <v>36</v>
      </c>
      <c r="AX366" s="13" t="s">
        <v>82</v>
      </c>
      <c r="AY366" s="253" t="s">
        <v>142</v>
      </c>
    </row>
    <row r="367" s="13" customFormat="1">
      <c r="A367" s="13"/>
      <c r="B367" s="243"/>
      <c r="C367" s="244"/>
      <c r="D367" s="245" t="s">
        <v>150</v>
      </c>
      <c r="E367" s="246" t="s">
        <v>1</v>
      </c>
      <c r="F367" s="247" t="s">
        <v>174</v>
      </c>
      <c r="G367" s="244"/>
      <c r="H367" s="246" t="s">
        <v>1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3" t="s">
        <v>150</v>
      </c>
      <c r="AU367" s="253" t="s">
        <v>92</v>
      </c>
      <c r="AV367" s="13" t="s">
        <v>87</v>
      </c>
      <c r="AW367" s="13" t="s">
        <v>36</v>
      </c>
      <c r="AX367" s="13" t="s">
        <v>82</v>
      </c>
      <c r="AY367" s="253" t="s">
        <v>142</v>
      </c>
    </row>
    <row r="368" s="14" customFormat="1">
      <c r="A368" s="14"/>
      <c r="B368" s="254"/>
      <c r="C368" s="255"/>
      <c r="D368" s="245" t="s">
        <v>150</v>
      </c>
      <c r="E368" s="256" t="s">
        <v>1</v>
      </c>
      <c r="F368" s="257" t="s">
        <v>326</v>
      </c>
      <c r="G368" s="255"/>
      <c r="H368" s="258">
        <v>39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4" t="s">
        <v>150</v>
      </c>
      <c r="AU368" s="264" t="s">
        <v>92</v>
      </c>
      <c r="AV368" s="14" t="s">
        <v>92</v>
      </c>
      <c r="AW368" s="14" t="s">
        <v>36</v>
      </c>
      <c r="AX368" s="14" t="s">
        <v>82</v>
      </c>
      <c r="AY368" s="264" t="s">
        <v>142</v>
      </c>
    </row>
    <row r="369" s="14" customFormat="1">
      <c r="A369" s="14"/>
      <c r="B369" s="254"/>
      <c r="C369" s="255"/>
      <c r="D369" s="245" t="s">
        <v>150</v>
      </c>
      <c r="E369" s="256" t="s">
        <v>1</v>
      </c>
      <c r="F369" s="257" t="s">
        <v>327</v>
      </c>
      <c r="G369" s="255"/>
      <c r="H369" s="258">
        <v>8.6449999999999996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4" t="s">
        <v>150</v>
      </c>
      <c r="AU369" s="264" t="s">
        <v>92</v>
      </c>
      <c r="AV369" s="14" t="s">
        <v>92</v>
      </c>
      <c r="AW369" s="14" t="s">
        <v>36</v>
      </c>
      <c r="AX369" s="14" t="s">
        <v>82</v>
      </c>
      <c r="AY369" s="264" t="s">
        <v>142</v>
      </c>
    </row>
    <row r="370" s="15" customFormat="1">
      <c r="A370" s="15"/>
      <c r="B370" s="265"/>
      <c r="C370" s="266"/>
      <c r="D370" s="245" t="s">
        <v>150</v>
      </c>
      <c r="E370" s="267" t="s">
        <v>1</v>
      </c>
      <c r="F370" s="268" t="s">
        <v>157</v>
      </c>
      <c r="G370" s="266"/>
      <c r="H370" s="269">
        <v>56.104999999999997</v>
      </c>
      <c r="I370" s="270"/>
      <c r="J370" s="266"/>
      <c r="K370" s="266"/>
      <c r="L370" s="271"/>
      <c r="M370" s="272"/>
      <c r="N370" s="273"/>
      <c r="O370" s="273"/>
      <c r="P370" s="273"/>
      <c r="Q370" s="273"/>
      <c r="R370" s="273"/>
      <c r="S370" s="273"/>
      <c r="T370" s="274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5" t="s">
        <v>150</v>
      </c>
      <c r="AU370" s="275" t="s">
        <v>92</v>
      </c>
      <c r="AV370" s="15" t="s">
        <v>148</v>
      </c>
      <c r="AW370" s="15" t="s">
        <v>36</v>
      </c>
      <c r="AX370" s="15" t="s">
        <v>87</v>
      </c>
      <c r="AY370" s="275" t="s">
        <v>142</v>
      </c>
    </row>
    <row r="371" s="2" customFormat="1" ht="24" customHeight="1">
      <c r="A371" s="39"/>
      <c r="B371" s="40"/>
      <c r="C371" s="230" t="s">
        <v>334</v>
      </c>
      <c r="D371" s="230" t="s">
        <v>144</v>
      </c>
      <c r="E371" s="231" t="s">
        <v>335</v>
      </c>
      <c r="F371" s="232" t="s">
        <v>304</v>
      </c>
      <c r="G371" s="233" t="s">
        <v>90</v>
      </c>
      <c r="H371" s="234">
        <v>56.104999999999997</v>
      </c>
      <c r="I371" s="235"/>
      <c r="J371" s="236">
        <f>ROUND(I371*H371,2)</f>
        <v>0</v>
      </c>
      <c r="K371" s="232" t="s">
        <v>1</v>
      </c>
      <c r="L371" s="45"/>
      <c r="M371" s="237" t="s">
        <v>1</v>
      </c>
      <c r="N371" s="238" t="s">
        <v>47</v>
      </c>
      <c r="O371" s="92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239</v>
      </c>
      <c r="AT371" s="241" t="s">
        <v>144</v>
      </c>
      <c r="AU371" s="241" t="s">
        <v>92</v>
      </c>
      <c r="AY371" s="18" t="s">
        <v>142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87</v>
      </c>
      <c r="BK371" s="242">
        <f>ROUND(I371*H371,2)</f>
        <v>0</v>
      </c>
      <c r="BL371" s="18" t="s">
        <v>239</v>
      </c>
      <c r="BM371" s="241" t="s">
        <v>336</v>
      </c>
    </row>
    <row r="372" s="13" customFormat="1">
      <c r="A372" s="13"/>
      <c r="B372" s="243"/>
      <c r="C372" s="244"/>
      <c r="D372" s="245" t="s">
        <v>150</v>
      </c>
      <c r="E372" s="246" t="s">
        <v>1</v>
      </c>
      <c r="F372" s="247" t="s">
        <v>151</v>
      </c>
      <c r="G372" s="244"/>
      <c r="H372" s="246" t="s">
        <v>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3" t="s">
        <v>150</v>
      </c>
      <c r="AU372" s="253" t="s">
        <v>92</v>
      </c>
      <c r="AV372" s="13" t="s">
        <v>87</v>
      </c>
      <c r="AW372" s="13" t="s">
        <v>36</v>
      </c>
      <c r="AX372" s="13" t="s">
        <v>82</v>
      </c>
      <c r="AY372" s="253" t="s">
        <v>142</v>
      </c>
    </row>
    <row r="373" s="13" customFormat="1">
      <c r="A373" s="13"/>
      <c r="B373" s="243"/>
      <c r="C373" s="244"/>
      <c r="D373" s="245" t="s">
        <v>150</v>
      </c>
      <c r="E373" s="246" t="s">
        <v>1</v>
      </c>
      <c r="F373" s="247" t="s">
        <v>262</v>
      </c>
      <c r="G373" s="244"/>
      <c r="H373" s="246" t="s">
        <v>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3" t="s">
        <v>150</v>
      </c>
      <c r="AU373" s="253" t="s">
        <v>92</v>
      </c>
      <c r="AV373" s="13" t="s">
        <v>87</v>
      </c>
      <c r="AW373" s="13" t="s">
        <v>36</v>
      </c>
      <c r="AX373" s="13" t="s">
        <v>82</v>
      </c>
      <c r="AY373" s="253" t="s">
        <v>142</v>
      </c>
    </row>
    <row r="374" s="13" customFormat="1">
      <c r="A374" s="13"/>
      <c r="B374" s="243"/>
      <c r="C374" s="244"/>
      <c r="D374" s="245" t="s">
        <v>150</v>
      </c>
      <c r="E374" s="246" t="s">
        <v>1</v>
      </c>
      <c r="F374" s="247" t="s">
        <v>320</v>
      </c>
      <c r="G374" s="244"/>
      <c r="H374" s="246" t="s">
        <v>1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3" t="s">
        <v>150</v>
      </c>
      <c r="AU374" s="253" t="s">
        <v>92</v>
      </c>
      <c r="AV374" s="13" t="s">
        <v>87</v>
      </c>
      <c r="AW374" s="13" t="s">
        <v>36</v>
      </c>
      <c r="AX374" s="13" t="s">
        <v>82</v>
      </c>
      <c r="AY374" s="253" t="s">
        <v>142</v>
      </c>
    </row>
    <row r="375" s="14" customFormat="1">
      <c r="A375" s="14"/>
      <c r="B375" s="254"/>
      <c r="C375" s="255"/>
      <c r="D375" s="245" t="s">
        <v>150</v>
      </c>
      <c r="E375" s="256" t="s">
        <v>1</v>
      </c>
      <c r="F375" s="257" t="s">
        <v>321</v>
      </c>
      <c r="G375" s="255"/>
      <c r="H375" s="258">
        <v>8.4600000000000009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64" t="s">
        <v>150</v>
      </c>
      <c r="AU375" s="264" t="s">
        <v>92</v>
      </c>
      <c r="AV375" s="14" t="s">
        <v>92</v>
      </c>
      <c r="AW375" s="14" t="s">
        <v>36</v>
      </c>
      <c r="AX375" s="14" t="s">
        <v>82</v>
      </c>
      <c r="AY375" s="264" t="s">
        <v>142</v>
      </c>
    </row>
    <row r="376" s="13" customFormat="1">
      <c r="A376" s="13"/>
      <c r="B376" s="243"/>
      <c r="C376" s="244"/>
      <c r="D376" s="245" t="s">
        <v>150</v>
      </c>
      <c r="E376" s="246" t="s">
        <v>1</v>
      </c>
      <c r="F376" s="247" t="s">
        <v>325</v>
      </c>
      <c r="G376" s="244"/>
      <c r="H376" s="246" t="s">
        <v>1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3" t="s">
        <v>150</v>
      </c>
      <c r="AU376" s="253" t="s">
        <v>92</v>
      </c>
      <c r="AV376" s="13" t="s">
        <v>87</v>
      </c>
      <c r="AW376" s="13" t="s">
        <v>36</v>
      </c>
      <c r="AX376" s="13" t="s">
        <v>82</v>
      </c>
      <c r="AY376" s="253" t="s">
        <v>142</v>
      </c>
    </row>
    <row r="377" s="13" customFormat="1">
      <c r="A377" s="13"/>
      <c r="B377" s="243"/>
      <c r="C377" s="244"/>
      <c r="D377" s="245" t="s">
        <v>150</v>
      </c>
      <c r="E377" s="246" t="s">
        <v>1</v>
      </c>
      <c r="F377" s="247" t="s">
        <v>174</v>
      </c>
      <c r="G377" s="244"/>
      <c r="H377" s="246" t="s">
        <v>1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3" t="s">
        <v>150</v>
      </c>
      <c r="AU377" s="253" t="s">
        <v>92</v>
      </c>
      <c r="AV377" s="13" t="s">
        <v>87</v>
      </c>
      <c r="AW377" s="13" t="s">
        <v>36</v>
      </c>
      <c r="AX377" s="13" t="s">
        <v>82</v>
      </c>
      <c r="AY377" s="253" t="s">
        <v>142</v>
      </c>
    </row>
    <row r="378" s="14" customFormat="1">
      <c r="A378" s="14"/>
      <c r="B378" s="254"/>
      <c r="C378" s="255"/>
      <c r="D378" s="245" t="s">
        <v>150</v>
      </c>
      <c r="E378" s="256" t="s">
        <v>1</v>
      </c>
      <c r="F378" s="257" t="s">
        <v>326</v>
      </c>
      <c r="G378" s="255"/>
      <c r="H378" s="258">
        <v>39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64" t="s">
        <v>150</v>
      </c>
      <c r="AU378" s="264" t="s">
        <v>92</v>
      </c>
      <c r="AV378" s="14" t="s">
        <v>92</v>
      </c>
      <c r="AW378" s="14" t="s">
        <v>36</v>
      </c>
      <c r="AX378" s="14" t="s">
        <v>82</v>
      </c>
      <c r="AY378" s="264" t="s">
        <v>142</v>
      </c>
    </row>
    <row r="379" s="14" customFormat="1">
      <c r="A379" s="14"/>
      <c r="B379" s="254"/>
      <c r="C379" s="255"/>
      <c r="D379" s="245" t="s">
        <v>150</v>
      </c>
      <c r="E379" s="256" t="s">
        <v>1</v>
      </c>
      <c r="F379" s="257" t="s">
        <v>327</v>
      </c>
      <c r="G379" s="255"/>
      <c r="H379" s="258">
        <v>8.6449999999999996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4" t="s">
        <v>150</v>
      </c>
      <c r="AU379" s="264" t="s">
        <v>92</v>
      </c>
      <c r="AV379" s="14" t="s">
        <v>92</v>
      </c>
      <c r="AW379" s="14" t="s">
        <v>36</v>
      </c>
      <c r="AX379" s="14" t="s">
        <v>82</v>
      </c>
      <c r="AY379" s="264" t="s">
        <v>142</v>
      </c>
    </row>
    <row r="380" s="15" customFormat="1">
      <c r="A380" s="15"/>
      <c r="B380" s="265"/>
      <c r="C380" s="266"/>
      <c r="D380" s="245" t="s">
        <v>150</v>
      </c>
      <c r="E380" s="267" t="s">
        <v>1</v>
      </c>
      <c r="F380" s="268" t="s">
        <v>157</v>
      </c>
      <c r="G380" s="266"/>
      <c r="H380" s="269">
        <v>56.104999999999997</v>
      </c>
      <c r="I380" s="270"/>
      <c r="J380" s="266"/>
      <c r="K380" s="266"/>
      <c r="L380" s="271"/>
      <c r="M380" s="272"/>
      <c r="N380" s="273"/>
      <c r="O380" s="273"/>
      <c r="P380" s="273"/>
      <c r="Q380" s="273"/>
      <c r="R380" s="273"/>
      <c r="S380" s="273"/>
      <c r="T380" s="274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5" t="s">
        <v>150</v>
      </c>
      <c r="AU380" s="275" t="s">
        <v>92</v>
      </c>
      <c r="AV380" s="15" t="s">
        <v>148</v>
      </c>
      <c r="AW380" s="15" t="s">
        <v>36</v>
      </c>
      <c r="AX380" s="15" t="s">
        <v>87</v>
      </c>
      <c r="AY380" s="275" t="s">
        <v>142</v>
      </c>
    </row>
    <row r="381" s="2" customFormat="1" ht="16.5" customHeight="1">
      <c r="A381" s="39"/>
      <c r="B381" s="40"/>
      <c r="C381" s="230" t="s">
        <v>337</v>
      </c>
      <c r="D381" s="230" t="s">
        <v>144</v>
      </c>
      <c r="E381" s="231" t="s">
        <v>338</v>
      </c>
      <c r="F381" s="232" t="s">
        <v>339</v>
      </c>
      <c r="G381" s="233" t="s">
        <v>90</v>
      </c>
      <c r="H381" s="234">
        <v>310</v>
      </c>
      <c r="I381" s="235"/>
      <c r="J381" s="236">
        <f>ROUND(I381*H381,2)</f>
        <v>0</v>
      </c>
      <c r="K381" s="232" t="s">
        <v>1</v>
      </c>
      <c r="L381" s="45"/>
      <c r="M381" s="237" t="s">
        <v>1</v>
      </c>
      <c r="N381" s="238" t="s">
        <v>47</v>
      </c>
      <c r="O381" s="92"/>
      <c r="P381" s="239">
        <f>O381*H381</f>
        <v>0</v>
      </c>
      <c r="Q381" s="239">
        <v>0</v>
      </c>
      <c r="R381" s="239">
        <f>Q381*H381</f>
        <v>0</v>
      </c>
      <c r="S381" s="239">
        <v>0</v>
      </c>
      <c r="T381" s="24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1" t="s">
        <v>239</v>
      </c>
      <c r="AT381" s="241" t="s">
        <v>144</v>
      </c>
      <c r="AU381" s="241" t="s">
        <v>92</v>
      </c>
      <c r="AY381" s="18" t="s">
        <v>142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8" t="s">
        <v>87</v>
      </c>
      <c r="BK381" s="242">
        <f>ROUND(I381*H381,2)</f>
        <v>0</v>
      </c>
      <c r="BL381" s="18" t="s">
        <v>239</v>
      </c>
      <c r="BM381" s="241" t="s">
        <v>340</v>
      </c>
    </row>
    <row r="382" s="13" customFormat="1">
      <c r="A382" s="13"/>
      <c r="B382" s="243"/>
      <c r="C382" s="244"/>
      <c r="D382" s="245" t="s">
        <v>150</v>
      </c>
      <c r="E382" s="246" t="s">
        <v>1</v>
      </c>
      <c r="F382" s="247" t="s">
        <v>151</v>
      </c>
      <c r="G382" s="244"/>
      <c r="H382" s="246" t="s">
        <v>1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3" t="s">
        <v>150</v>
      </c>
      <c r="AU382" s="253" t="s">
        <v>92</v>
      </c>
      <c r="AV382" s="13" t="s">
        <v>87</v>
      </c>
      <c r="AW382" s="13" t="s">
        <v>36</v>
      </c>
      <c r="AX382" s="13" t="s">
        <v>82</v>
      </c>
      <c r="AY382" s="253" t="s">
        <v>142</v>
      </c>
    </row>
    <row r="383" s="13" customFormat="1">
      <c r="A383" s="13"/>
      <c r="B383" s="243"/>
      <c r="C383" s="244"/>
      <c r="D383" s="245" t="s">
        <v>150</v>
      </c>
      <c r="E383" s="246" t="s">
        <v>1</v>
      </c>
      <c r="F383" s="247" t="s">
        <v>262</v>
      </c>
      <c r="G383" s="244"/>
      <c r="H383" s="246" t="s">
        <v>1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3" t="s">
        <v>150</v>
      </c>
      <c r="AU383" s="253" t="s">
        <v>92</v>
      </c>
      <c r="AV383" s="13" t="s">
        <v>87</v>
      </c>
      <c r="AW383" s="13" t="s">
        <v>36</v>
      </c>
      <c r="AX383" s="13" t="s">
        <v>82</v>
      </c>
      <c r="AY383" s="253" t="s">
        <v>142</v>
      </c>
    </row>
    <row r="384" s="13" customFormat="1">
      <c r="A384" s="13"/>
      <c r="B384" s="243"/>
      <c r="C384" s="244"/>
      <c r="D384" s="245" t="s">
        <v>150</v>
      </c>
      <c r="E384" s="246" t="s">
        <v>1</v>
      </c>
      <c r="F384" s="247" t="s">
        <v>263</v>
      </c>
      <c r="G384" s="244"/>
      <c r="H384" s="246" t="s">
        <v>1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3" t="s">
        <v>150</v>
      </c>
      <c r="AU384" s="253" t="s">
        <v>92</v>
      </c>
      <c r="AV384" s="13" t="s">
        <v>87</v>
      </c>
      <c r="AW384" s="13" t="s">
        <v>36</v>
      </c>
      <c r="AX384" s="13" t="s">
        <v>82</v>
      </c>
      <c r="AY384" s="253" t="s">
        <v>142</v>
      </c>
    </row>
    <row r="385" s="14" customFormat="1">
      <c r="A385" s="14"/>
      <c r="B385" s="254"/>
      <c r="C385" s="255"/>
      <c r="D385" s="245" t="s">
        <v>150</v>
      </c>
      <c r="E385" s="256" t="s">
        <v>1</v>
      </c>
      <c r="F385" s="257" t="s">
        <v>258</v>
      </c>
      <c r="G385" s="255"/>
      <c r="H385" s="258">
        <v>19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4" t="s">
        <v>150</v>
      </c>
      <c r="AU385" s="264" t="s">
        <v>92</v>
      </c>
      <c r="AV385" s="14" t="s">
        <v>92</v>
      </c>
      <c r="AW385" s="14" t="s">
        <v>36</v>
      </c>
      <c r="AX385" s="14" t="s">
        <v>82</v>
      </c>
      <c r="AY385" s="264" t="s">
        <v>142</v>
      </c>
    </row>
    <row r="386" s="13" customFormat="1">
      <c r="A386" s="13"/>
      <c r="B386" s="243"/>
      <c r="C386" s="244"/>
      <c r="D386" s="245" t="s">
        <v>150</v>
      </c>
      <c r="E386" s="246" t="s">
        <v>1</v>
      </c>
      <c r="F386" s="247" t="s">
        <v>264</v>
      </c>
      <c r="G386" s="244"/>
      <c r="H386" s="246" t="s">
        <v>1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3" t="s">
        <v>150</v>
      </c>
      <c r="AU386" s="253" t="s">
        <v>92</v>
      </c>
      <c r="AV386" s="13" t="s">
        <v>87</v>
      </c>
      <c r="AW386" s="13" t="s">
        <v>36</v>
      </c>
      <c r="AX386" s="13" t="s">
        <v>82</v>
      </c>
      <c r="AY386" s="253" t="s">
        <v>142</v>
      </c>
    </row>
    <row r="387" s="14" customFormat="1">
      <c r="A387" s="14"/>
      <c r="B387" s="254"/>
      <c r="C387" s="255"/>
      <c r="D387" s="245" t="s">
        <v>150</v>
      </c>
      <c r="E387" s="256" t="s">
        <v>1</v>
      </c>
      <c r="F387" s="257" t="s">
        <v>258</v>
      </c>
      <c r="G387" s="255"/>
      <c r="H387" s="258">
        <v>19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4" t="s">
        <v>150</v>
      </c>
      <c r="AU387" s="264" t="s">
        <v>92</v>
      </c>
      <c r="AV387" s="14" t="s">
        <v>92</v>
      </c>
      <c r="AW387" s="14" t="s">
        <v>36</v>
      </c>
      <c r="AX387" s="14" t="s">
        <v>82</v>
      </c>
      <c r="AY387" s="264" t="s">
        <v>142</v>
      </c>
    </row>
    <row r="388" s="13" customFormat="1">
      <c r="A388" s="13"/>
      <c r="B388" s="243"/>
      <c r="C388" s="244"/>
      <c r="D388" s="245" t="s">
        <v>150</v>
      </c>
      <c r="E388" s="246" t="s">
        <v>1</v>
      </c>
      <c r="F388" s="247" t="s">
        <v>265</v>
      </c>
      <c r="G388" s="244"/>
      <c r="H388" s="246" t="s">
        <v>1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3" t="s">
        <v>150</v>
      </c>
      <c r="AU388" s="253" t="s">
        <v>92</v>
      </c>
      <c r="AV388" s="13" t="s">
        <v>87</v>
      </c>
      <c r="AW388" s="13" t="s">
        <v>36</v>
      </c>
      <c r="AX388" s="13" t="s">
        <v>82</v>
      </c>
      <c r="AY388" s="253" t="s">
        <v>142</v>
      </c>
    </row>
    <row r="389" s="14" customFormat="1">
      <c r="A389" s="14"/>
      <c r="B389" s="254"/>
      <c r="C389" s="255"/>
      <c r="D389" s="245" t="s">
        <v>150</v>
      </c>
      <c r="E389" s="256" t="s">
        <v>1</v>
      </c>
      <c r="F389" s="257" t="s">
        <v>266</v>
      </c>
      <c r="G389" s="255"/>
      <c r="H389" s="258">
        <v>120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4" t="s">
        <v>150</v>
      </c>
      <c r="AU389" s="264" t="s">
        <v>92</v>
      </c>
      <c r="AV389" s="14" t="s">
        <v>92</v>
      </c>
      <c r="AW389" s="14" t="s">
        <v>36</v>
      </c>
      <c r="AX389" s="14" t="s">
        <v>82</v>
      </c>
      <c r="AY389" s="264" t="s">
        <v>142</v>
      </c>
    </row>
    <row r="390" s="13" customFormat="1">
      <c r="A390" s="13"/>
      <c r="B390" s="243"/>
      <c r="C390" s="244"/>
      <c r="D390" s="245" t="s">
        <v>150</v>
      </c>
      <c r="E390" s="246" t="s">
        <v>1</v>
      </c>
      <c r="F390" s="247" t="s">
        <v>267</v>
      </c>
      <c r="G390" s="244"/>
      <c r="H390" s="246" t="s">
        <v>1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3" t="s">
        <v>150</v>
      </c>
      <c r="AU390" s="253" t="s">
        <v>92</v>
      </c>
      <c r="AV390" s="13" t="s">
        <v>87</v>
      </c>
      <c r="AW390" s="13" t="s">
        <v>36</v>
      </c>
      <c r="AX390" s="13" t="s">
        <v>82</v>
      </c>
      <c r="AY390" s="253" t="s">
        <v>142</v>
      </c>
    </row>
    <row r="391" s="14" customFormat="1">
      <c r="A391" s="14"/>
      <c r="B391" s="254"/>
      <c r="C391" s="255"/>
      <c r="D391" s="245" t="s">
        <v>150</v>
      </c>
      <c r="E391" s="256" t="s">
        <v>1</v>
      </c>
      <c r="F391" s="257" t="s">
        <v>268</v>
      </c>
      <c r="G391" s="255"/>
      <c r="H391" s="258">
        <v>59.700000000000003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4" t="s">
        <v>150</v>
      </c>
      <c r="AU391" s="264" t="s">
        <v>92</v>
      </c>
      <c r="AV391" s="14" t="s">
        <v>92</v>
      </c>
      <c r="AW391" s="14" t="s">
        <v>36</v>
      </c>
      <c r="AX391" s="14" t="s">
        <v>82</v>
      </c>
      <c r="AY391" s="264" t="s">
        <v>142</v>
      </c>
    </row>
    <row r="392" s="16" customFormat="1">
      <c r="A392" s="16"/>
      <c r="B392" s="286"/>
      <c r="C392" s="287"/>
      <c r="D392" s="245" t="s">
        <v>150</v>
      </c>
      <c r="E392" s="288" t="s">
        <v>1</v>
      </c>
      <c r="F392" s="289" t="s">
        <v>341</v>
      </c>
      <c r="G392" s="287"/>
      <c r="H392" s="290">
        <v>217.69999999999999</v>
      </c>
      <c r="I392" s="291"/>
      <c r="J392" s="287"/>
      <c r="K392" s="287"/>
      <c r="L392" s="292"/>
      <c r="M392" s="293"/>
      <c r="N392" s="294"/>
      <c r="O392" s="294"/>
      <c r="P392" s="294"/>
      <c r="Q392" s="294"/>
      <c r="R392" s="294"/>
      <c r="S392" s="294"/>
      <c r="T392" s="295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96" t="s">
        <v>150</v>
      </c>
      <c r="AU392" s="296" t="s">
        <v>92</v>
      </c>
      <c r="AV392" s="16" t="s">
        <v>158</v>
      </c>
      <c r="AW392" s="16" t="s">
        <v>36</v>
      </c>
      <c r="AX392" s="16" t="s">
        <v>82</v>
      </c>
      <c r="AY392" s="296" t="s">
        <v>142</v>
      </c>
    </row>
    <row r="393" s="13" customFormat="1">
      <c r="A393" s="13"/>
      <c r="B393" s="243"/>
      <c r="C393" s="244"/>
      <c r="D393" s="245" t="s">
        <v>150</v>
      </c>
      <c r="E393" s="246" t="s">
        <v>1</v>
      </c>
      <c r="F393" s="247" t="s">
        <v>273</v>
      </c>
      <c r="G393" s="244"/>
      <c r="H393" s="246" t="s">
        <v>1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3" t="s">
        <v>150</v>
      </c>
      <c r="AU393" s="253" t="s">
        <v>92</v>
      </c>
      <c r="AV393" s="13" t="s">
        <v>87</v>
      </c>
      <c r="AW393" s="13" t="s">
        <v>36</v>
      </c>
      <c r="AX393" s="13" t="s">
        <v>82</v>
      </c>
      <c r="AY393" s="253" t="s">
        <v>142</v>
      </c>
    </row>
    <row r="394" s="14" customFormat="1">
      <c r="A394" s="14"/>
      <c r="B394" s="254"/>
      <c r="C394" s="255"/>
      <c r="D394" s="245" t="s">
        <v>150</v>
      </c>
      <c r="E394" s="256" t="s">
        <v>1</v>
      </c>
      <c r="F394" s="257" t="s">
        <v>274</v>
      </c>
      <c r="G394" s="255"/>
      <c r="H394" s="258">
        <v>46.5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64" t="s">
        <v>150</v>
      </c>
      <c r="AU394" s="264" t="s">
        <v>92</v>
      </c>
      <c r="AV394" s="14" t="s">
        <v>92</v>
      </c>
      <c r="AW394" s="14" t="s">
        <v>36</v>
      </c>
      <c r="AX394" s="14" t="s">
        <v>82</v>
      </c>
      <c r="AY394" s="264" t="s">
        <v>142</v>
      </c>
    </row>
    <row r="395" s="13" customFormat="1">
      <c r="A395" s="13"/>
      <c r="B395" s="243"/>
      <c r="C395" s="244"/>
      <c r="D395" s="245" t="s">
        <v>150</v>
      </c>
      <c r="E395" s="246" t="s">
        <v>1</v>
      </c>
      <c r="F395" s="247" t="s">
        <v>275</v>
      </c>
      <c r="G395" s="244"/>
      <c r="H395" s="246" t="s">
        <v>1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3" t="s">
        <v>150</v>
      </c>
      <c r="AU395" s="253" t="s">
        <v>92</v>
      </c>
      <c r="AV395" s="13" t="s">
        <v>87</v>
      </c>
      <c r="AW395" s="13" t="s">
        <v>36</v>
      </c>
      <c r="AX395" s="13" t="s">
        <v>82</v>
      </c>
      <c r="AY395" s="253" t="s">
        <v>142</v>
      </c>
    </row>
    <row r="396" s="14" customFormat="1">
      <c r="A396" s="14"/>
      <c r="B396" s="254"/>
      <c r="C396" s="255"/>
      <c r="D396" s="245" t="s">
        <v>150</v>
      </c>
      <c r="E396" s="256" t="s">
        <v>1</v>
      </c>
      <c r="F396" s="257" t="s">
        <v>276</v>
      </c>
      <c r="G396" s="255"/>
      <c r="H396" s="258">
        <v>45.799999999999997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4" t="s">
        <v>150</v>
      </c>
      <c r="AU396" s="264" t="s">
        <v>92</v>
      </c>
      <c r="AV396" s="14" t="s">
        <v>92</v>
      </c>
      <c r="AW396" s="14" t="s">
        <v>36</v>
      </c>
      <c r="AX396" s="14" t="s">
        <v>82</v>
      </c>
      <c r="AY396" s="264" t="s">
        <v>142</v>
      </c>
    </row>
    <row r="397" s="16" customFormat="1">
      <c r="A397" s="16"/>
      <c r="B397" s="286"/>
      <c r="C397" s="287"/>
      <c r="D397" s="245" t="s">
        <v>150</v>
      </c>
      <c r="E397" s="288" t="s">
        <v>1</v>
      </c>
      <c r="F397" s="289" t="s">
        <v>341</v>
      </c>
      <c r="G397" s="287"/>
      <c r="H397" s="290">
        <v>92.299999999999997</v>
      </c>
      <c r="I397" s="291"/>
      <c r="J397" s="287"/>
      <c r="K397" s="287"/>
      <c r="L397" s="292"/>
      <c r="M397" s="293"/>
      <c r="N397" s="294"/>
      <c r="O397" s="294"/>
      <c r="P397" s="294"/>
      <c r="Q397" s="294"/>
      <c r="R397" s="294"/>
      <c r="S397" s="294"/>
      <c r="T397" s="295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96" t="s">
        <v>150</v>
      </c>
      <c r="AU397" s="296" t="s">
        <v>92</v>
      </c>
      <c r="AV397" s="16" t="s">
        <v>158</v>
      </c>
      <c r="AW397" s="16" t="s">
        <v>36</v>
      </c>
      <c r="AX397" s="16" t="s">
        <v>82</v>
      </c>
      <c r="AY397" s="296" t="s">
        <v>142</v>
      </c>
    </row>
    <row r="398" s="15" customFormat="1">
      <c r="A398" s="15"/>
      <c r="B398" s="265"/>
      <c r="C398" s="266"/>
      <c r="D398" s="245" t="s">
        <v>150</v>
      </c>
      <c r="E398" s="267" t="s">
        <v>1</v>
      </c>
      <c r="F398" s="268" t="s">
        <v>157</v>
      </c>
      <c r="G398" s="266"/>
      <c r="H398" s="269">
        <v>310</v>
      </c>
      <c r="I398" s="270"/>
      <c r="J398" s="266"/>
      <c r="K398" s="266"/>
      <c r="L398" s="271"/>
      <c r="M398" s="272"/>
      <c r="N398" s="273"/>
      <c r="O398" s="273"/>
      <c r="P398" s="273"/>
      <c r="Q398" s="273"/>
      <c r="R398" s="273"/>
      <c r="S398" s="273"/>
      <c r="T398" s="274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5" t="s">
        <v>150</v>
      </c>
      <c r="AU398" s="275" t="s">
        <v>92</v>
      </c>
      <c r="AV398" s="15" t="s">
        <v>148</v>
      </c>
      <c r="AW398" s="15" t="s">
        <v>36</v>
      </c>
      <c r="AX398" s="15" t="s">
        <v>87</v>
      </c>
      <c r="AY398" s="275" t="s">
        <v>142</v>
      </c>
    </row>
    <row r="399" s="2" customFormat="1" ht="24" customHeight="1">
      <c r="A399" s="39"/>
      <c r="B399" s="40"/>
      <c r="C399" s="230" t="s">
        <v>342</v>
      </c>
      <c r="D399" s="230" t="s">
        <v>144</v>
      </c>
      <c r="E399" s="231" t="s">
        <v>343</v>
      </c>
      <c r="F399" s="232" t="s">
        <v>344</v>
      </c>
      <c r="G399" s="233" t="s">
        <v>90</v>
      </c>
      <c r="H399" s="234">
        <v>310</v>
      </c>
      <c r="I399" s="235"/>
      <c r="J399" s="236">
        <f>ROUND(I399*H399,2)</f>
        <v>0</v>
      </c>
      <c r="K399" s="232" t="s">
        <v>1</v>
      </c>
      <c r="L399" s="45"/>
      <c r="M399" s="237" t="s">
        <v>1</v>
      </c>
      <c r="N399" s="238" t="s">
        <v>47</v>
      </c>
      <c r="O399" s="92"/>
      <c r="P399" s="239">
        <f>O399*H399</f>
        <v>0</v>
      </c>
      <c r="Q399" s="239">
        <v>0</v>
      </c>
      <c r="R399" s="239">
        <f>Q399*H399</f>
        <v>0</v>
      </c>
      <c r="S399" s="239">
        <v>0</v>
      </c>
      <c r="T399" s="24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1" t="s">
        <v>239</v>
      </c>
      <c r="AT399" s="241" t="s">
        <v>144</v>
      </c>
      <c r="AU399" s="241" t="s">
        <v>92</v>
      </c>
      <c r="AY399" s="18" t="s">
        <v>142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8" t="s">
        <v>87</v>
      </c>
      <c r="BK399" s="242">
        <f>ROUND(I399*H399,2)</f>
        <v>0</v>
      </c>
      <c r="BL399" s="18" t="s">
        <v>239</v>
      </c>
      <c r="BM399" s="241" t="s">
        <v>345</v>
      </c>
    </row>
    <row r="400" s="13" customFormat="1">
      <c r="A400" s="13"/>
      <c r="B400" s="243"/>
      <c r="C400" s="244"/>
      <c r="D400" s="245" t="s">
        <v>150</v>
      </c>
      <c r="E400" s="246" t="s">
        <v>1</v>
      </c>
      <c r="F400" s="247" t="s">
        <v>151</v>
      </c>
      <c r="G400" s="244"/>
      <c r="H400" s="246" t="s">
        <v>1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3" t="s">
        <v>150</v>
      </c>
      <c r="AU400" s="253" t="s">
        <v>92</v>
      </c>
      <c r="AV400" s="13" t="s">
        <v>87</v>
      </c>
      <c r="AW400" s="13" t="s">
        <v>36</v>
      </c>
      <c r="AX400" s="13" t="s">
        <v>82</v>
      </c>
      <c r="AY400" s="253" t="s">
        <v>142</v>
      </c>
    </row>
    <row r="401" s="13" customFormat="1">
      <c r="A401" s="13"/>
      <c r="B401" s="243"/>
      <c r="C401" s="244"/>
      <c r="D401" s="245" t="s">
        <v>150</v>
      </c>
      <c r="E401" s="246" t="s">
        <v>1</v>
      </c>
      <c r="F401" s="247" t="s">
        <v>262</v>
      </c>
      <c r="G401" s="244"/>
      <c r="H401" s="246" t="s">
        <v>1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3" t="s">
        <v>150</v>
      </c>
      <c r="AU401" s="253" t="s">
        <v>92</v>
      </c>
      <c r="AV401" s="13" t="s">
        <v>87</v>
      </c>
      <c r="AW401" s="13" t="s">
        <v>36</v>
      </c>
      <c r="AX401" s="13" t="s">
        <v>82</v>
      </c>
      <c r="AY401" s="253" t="s">
        <v>142</v>
      </c>
    </row>
    <row r="402" s="13" customFormat="1">
      <c r="A402" s="13"/>
      <c r="B402" s="243"/>
      <c r="C402" s="244"/>
      <c r="D402" s="245" t="s">
        <v>150</v>
      </c>
      <c r="E402" s="246" t="s">
        <v>1</v>
      </c>
      <c r="F402" s="247" t="s">
        <v>263</v>
      </c>
      <c r="G402" s="244"/>
      <c r="H402" s="246" t="s">
        <v>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3" t="s">
        <v>150</v>
      </c>
      <c r="AU402" s="253" t="s">
        <v>92</v>
      </c>
      <c r="AV402" s="13" t="s">
        <v>87</v>
      </c>
      <c r="AW402" s="13" t="s">
        <v>36</v>
      </c>
      <c r="AX402" s="13" t="s">
        <v>82</v>
      </c>
      <c r="AY402" s="253" t="s">
        <v>142</v>
      </c>
    </row>
    <row r="403" s="14" customFormat="1">
      <c r="A403" s="14"/>
      <c r="B403" s="254"/>
      <c r="C403" s="255"/>
      <c r="D403" s="245" t="s">
        <v>150</v>
      </c>
      <c r="E403" s="256" t="s">
        <v>1</v>
      </c>
      <c r="F403" s="257" t="s">
        <v>258</v>
      </c>
      <c r="G403" s="255"/>
      <c r="H403" s="258">
        <v>19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4" t="s">
        <v>150</v>
      </c>
      <c r="AU403" s="264" t="s">
        <v>92</v>
      </c>
      <c r="AV403" s="14" t="s">
        <v>92</v>
      </c>
      <c r="AW403" s="14" t="s">
        <v>36</v>
      </c>
      <c r="AX403" s="14" t="s">
        <v>82</v>
      </c>
      <c r="AY403" s="264" t="s">
        <v>142</v>
      </c>
    </row>
    <row r="404" s="13" customFormat="1">
      <c r="A404" s="13"/>
      <c r="B404" s="243"/>
      <c r="C404" s="244"/>
      <c r="D404" s="245" t="s">
        <v>150</v>
      </c>
      <c r="E404" s="246" t="s">
        <v>1</v>
      </c>
      <c r="F404" s="247" t="s">
        <v>264</v>
      </c>
      <c r="G404" s="244"/>
      <c r="H404" s="246" t="s">
        <v>1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3" t="s">
        <v>150</v>
      </c>
      <c r="AU404" s="253" t="s">
        <v>92</v>
      </c>
      <c r="AV404" s="13" t="s">
        <v>87</v>
      </c>
      <c r="AW404" s="13" t="s">
        <v>36</v>
      </c>
      <c r="AX404" s="13" t="s">
        <v>82</v>
      </c>
      <c r="AY404" s="253" t="s">
        <v>142</v>
      </c>
    </row>
    <row r="405" s="14" customFormat="1">
      <c r="A405" s="14"/>
      <c r="B405" s="254"/>
      <c r="C405" s="255"/>
      <c r="D405" s="245" t="s">
        <v>150</v>
      </c>
      <c r="E405" s="256" t="s">
        <v>1</v>
      </c>
      <c r="F405" s="257" t="s">
        <v>258</v>
      </c>
      <c r="G405" s="255"/>
      <c r="H405" s="258">
        <v>19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4" t="s">
        <v>150</v>
      </c>
      <c r="AU405" s="264" t="s">
        <v>92</v>
      </c>
      <c r="AV405" s="14" t="s">
        <v>92</v>
      </c>
      <c r="AW405" s="14" t="s">
        <v>36</v>
      </c>
      <c r="AX405" s="14" t="s">
        <v>82</v>
      </c>
      <c r="AY405" s="264" t="s">
        <v>142</v>
      </c>
    </row>
    <row r="406" s="13" customFormat="1">
      <c r="A406" s="13"/>
      <c r="B406" s="243"/>
      <c r="C406" s="244"/>
      <c r="D406" s="245" t="s">
        <v>150</v>
      </c>
      <c r="E406" s="246" t="s">
        <v>1</v>
      </c>
      <c r="F406" s="247" t="s">
        <v>265</v>
      </c>
      <c r="G406" s="244"/>
      <c r="H406" s="246" t="s">
        <v>1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3" t="s">
        <v>150</v>
      </c>
      <c r="AU406" s="253" t="s">
        <v>92</v>
      </c>
      <c r="AV406" s="13" t="s">
        <v>87</v>
      </c>
      <c r="AW406" s="13" t="s">
        <v>36</v>
      </c>
      <c r="AX406" s="13" t="s">
        <v>82</v>
      </c>
      <c r="AY406" s="253" t="s">
        <v>142</v>
      </c>
    </row>
    <row r="407" s="14" customFormat="1">
      <c r="A407" s="14"/>
      <c r="B407" s="254"/>
      <c r="C407" s="255"/>
      <c r="D407" s="245" t="s">
        <v>150</v>
      </c>
      <c r="E407" s="256" t="s">
        <v>1</v>
      </c>
      <c r="F407" s="257" t="s">
        <v>266</v>
      </c>
      <c r="G407" s="255"/>
      <c r="H407" s="258">
        <v>120</v>
      </c>
      <c r="I407" s="259"/>
      <c r="J407" s="255"/>
      <c r="K407" s="255"/>
      <c r="L407" s="260"/>
      <c r="M407" s="261"/>
      <c r="N407" s="262"/>
      <c r="O407" s="262"/>
      <c r="P407" s="262"/>
      <c r="Q407" s="262"/>
      <c r="R407" s="262"/>
      <c r="S407" s="262"/>
      <c r="T407" s="26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4" t="s">
        <v>150</v>
      </c>
      <c r="AU407" s="264" t="s">
        <v>92</v>
      </c>
      <c r="AV407" s="14" t="s">
        <v>92</v>
      </c>
      <c r="AW407" s="14" t="s">
        <v>36</v>
      </c>
      <c r="AX407" s="14" t="s">
        <v>82</v>
      </c>
      <c r="AY407" s="264" t="s">
        <v>142</v>
      </c>
    </row>
    <row r="408" s="13" customFormat="1">
      <c r="A408" s="13"/>
      <c r="B408" s="243"/>
      <c r="C408" s="244"/>
      <c r="D408" s="245" t="s">
        <v>150</v>
      </c>
      <c r="E408" s="246" t="s">
        <v>1</v>
      </c>
      <c r="F408" s="247" t="s">
        <v>267</v>
      </c>
      <c r="G408" s="244"/>
      <c r="H408" s="246" t="s">
        <v>1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3" t="s">
        <v>150</v>
      </c>
      <c r="AU408" s="253" t="s">
        <v>92</v>
      </c>
      <c r="AV408" s="13" t="s">
        <v>87</v>
      </c>
      <c r="AW408" s="13" t="s">
        <v>36</v>
      </c>
      <c r="AX408" s="13" t="s">
        <v>82</v>
      </c>
      <c r="AY408" s="253" t="s">
        <v>142</v>
      </c>
    </row>
    <row r="409" s="14" customFormat="1">
      <c r="A409" s="14"/>
      <c r="B409" s="254"/>
      <c r="C409" s="255"/>
      <c r="D409" s="245" t="s">
        <v>150</v>
      </c>
      <c r="E409" s="256" t="s">
        <v>1</v>
      </c>
      <c r="F409" s="257" t="s">
        <v>268</v>
      </c>
      <c r="G409" s="255"/>
      <c r="H409" s="258">
        <v>59.700000000000003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64" t="s">
        <v>150</v>
      </c>
      <c r="AU409" s="264" t="s">
        <v>92</v>
      </c>
      <c r="AV409" s="14" t="s">
        <v>92</v>
      </c>
      <c r="AW409" s="14" t="s">
        <v>36</v>
      </c>
      <c r="AX409" s="14" t="s">
        <v>82</v>
      </c>
      <c r="AY409" s="264" t="s">
        <v>142</v>
      </c>
    </row>
    <row r="410" s="16" customFormat="1">
      <c r="A410" s="16"/>
      <c r="B410" s="286"/>
      <c r="C410" s="287"/>
      <c r="D410" s="245" t="s">
        <v>150</v>
      </c>
      <c r="E410" s="288" t="s">
        <v>1</v>
      </c>
      <c r="F410" s="289" t="s">
        <v>341</v>
      </c>
      <c r="G410" s="287"/>
      <c r="H410" s="290">
        <v>217.69999999999999</v>
      </c>
      <c r="I410" s="291"/>
      <c r="J410" s="287"/>
      <c r="K410" s="287"/>
      <c r="L410" s="292"/>
      <c r="M410" s="293"/>
      <c r="N410" s="294"/>
      <c r="O410" s="294"/>
      <c r="P410" s="294"/>
      <c r="Q410" s="294"/>
      <c r="R410" s="294"/>
      <c r="S410" s="294"/>
      <c r="T410" s="295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T410" s="296" t="s">
        <v>150</v>
      </c>
      <c r="AU410" s="296" t="s">
        <v>92</v>
      </c>
      <c r="AV410" s="16" t="s">
        <v>158</v>
      </c>
      <c r="AW410" s="16" t="s">
        <v>36</v>
      </c>
      <c r="AX410" s="16" t="s">
        <v>82</v>
      </c>
      <c r="AY410" s="296" t="s">
        <v>142</v>
      </c>
    </row>
    <row r="411" s="13" customFormat="1">
      <c r="A411" s="13"/>
      <c r="B411" s="243"/>
      <c r="C411" s="244"/>
      <c r="D411" s="245" t="s">
        <v>150</v>
      </c>
      <c r="E411" s="246" t="s">
        <v>1</v>
      </c>
      <c r="F411" s="247" t="s">
        <v>273</v>
      </c>
      <c r="G411" s="244"/>
      <c r="H411" s="246" t="s">
        <v>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3" t="s">
        <v>150</v>
      </c>
      <c r="AU411" s="253" t="s">
        <v>92</v>
      </c>
      <c r="AV411" s="13" t="s">
        <v>87</v>
      </c>
      <c r="AW411" s="13" t="s">
        <v>36</v>
      </c>
      <c r="AX411" s="13" t="s">
        <v>82</v>
      </c>
      <c r="AY411" s="253" t="s">
        <v>142</v>
      </c>
    </row>
    <row r="412" s="14" customFormat="1">
      <c r="A412" s="14"/>
      <c r="B412" s="254"/>
      <c r="C412" s="255"/>
      <c r="D412" s="245" t="s">
        <v>150</v>
      </c>
      <c r="E412" s="256" t="s">
        <v>1</v>
      </c>
      <c r="F412" s="257" t="s">
        <v>274</v>
      </c>
      <c r="G412" s="255"/>
      <c r="H412" s="258">
        <v>46.5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4" t="s">
        <v>150</v>
      </c>
      <c r="AU412" s="264" t="s">
        <v>92</v>
      </c>
      <c r="AV412" s="14" t="s">
        <v>92</v>
      </c>
      <c r="AW412" s="14" t="s">
        <v>36</v>
      </c>
      <c r="AX412" s="14" t="s">
        <v>82</v>
      </c>
      <c r="AY412" s="264" t="s">
        <v>142</v>
      </c>
    </row>
    <row r="413" s="13" customFormat="1">
      <c r="A413" s="13"/>
      <c r="B413" s="243"/>
      <c r="C413" s="244"/>
      <c r="D413" s="245" t="s">
        <v>150</v>
      </c>
      <c r="E413" s="246" t="s">
        <v>1</v>
      </c>
      <c r="F413" s="247" t="s">
        <v>275</v>
      </c>
      <c r="G413" s="244"/>
      <c r="H413" s="246" t="s">
        <v>1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3" t="s">
        <v>150</v>
      </c>
      <c r="AU413" s="253" t="s">
        <v>92</v>
      </c>
      <c r="AV413" s="13" t="s">
        <v>87</v>
      </c>
      <c r="AW413" s="13" t="s">
        <v>36</v>
      </c>
      <c r="AX413" s="13" t="s">
        <v>82</v>
      </c>
      <c r="AY413" s="253" t="s">
        <v>142</v>
      </c>
    </row>
    <row r="414" s="14" customFormat="1">
      <c r="A414" s="14"/>
      <c r="B414" s="254"/>
      <c r="C414" s="255"/>
      <c r="D414" s="245" t="s">
        <v>150</v>
      </c>
      <c r="E414" s="256" t="s">
        <v>1</v>
      </c>
      <c r="F414" s="257" t="s">
        <v>276</v>
      </c>
      <c r="G414" s="255"/>
      <c r="H414" s="258">
        <v>45.799999999999997</v>
      </c>
      <c r="I414" s="259"/>
      <c r="J414" s="255"/>
      <c r="K414" s="255"/>
      <c r="L414" s="260"/>
      <c r="M414" s="261"/>
      <c r="N414" s="262"/>
      <c r="O414" s="262"/>
      <c r="P414" s="262"/>
      <c r="Q414" s="262"/>
      <c r="R414" s="262"/>
      <c r="S414" s="262"/>
      <c r="T414" s="26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4" t="s">
        <v>150</v>
      </c>
      <c r="AU414" s="264" t="s">
        <v>92</v>
      </c>
      <c r="AV414" s="14" t="s">
        <v>92</v>
      </c>
      <c r="AW414" s="14" t="s">
        <v>36</v>
      </c>
      <c r="AX414" s="14" t="s">
        <v>82</v>
      </c>
      <c r="AY414" s="264" t="s">
        <v>142</v>
      </c>
    </row>
    <row r="415" s="16" customFormat="1">
      <c r="A415" s="16"/>
      <c r="B415" s="286"/>
      <c r="C415" s="287"/>
      <c r="D415" s="245" t="s">
        <v>150</v>
      </c>
      <c r="E415" s="288" t="s">
        <v>1</v>
      </c>
      <c r="F415" s="289" t="s">
        <v>341</v>
      </c>
      <c r="G415" s="287"/>
      <c r="H415" s="290">
        <v>92.299999999999997</v>
      </c>
      <c r="I415" s="291"/>
      <c r="J415" s="287"/>
      <c r="K415" s="287"/>
      <c r="L415" s="292"/>
      <c r="M415" s="293"/>
      <c r="N415" s="294"/>
      <c r="O415" s="294"/>
      <c r="P415" s="294"/>
      <c r="Q415" s="294"/>
      <c r="R415" s="294"/>
      <c r="S415" s="294"/>
      <c r="T415" s="295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T415" s="296" t="s">
        <v>150</v>
      </c>
      <c r="AU415" s="296" t="s">
        <v>92</v>
      </c>
      <c r="AV415" s="16" t="s">
        <v>158</v>
      </c>
      <c r="AW415" s="16" t="s">
        <v>36</v>
      </c>
      <c r="AX415" s="16" t="s">
        <v>82</v>
      </c>
      <c r="AY415" s="296" t="s">
        <v>142</v>
      </c>
    </row>
    <row r="416" s="15" customFormat="1">
      <c r="A416" s="15"/>
      <c r="B416" s="265"/>
      <c r="C416" s="266"/>
      <c r="D416" s="245" t="s">
        <v>150</v>
      </c>
      <c r="E416" s="267" t="s">
        <v>1</v>
      </c>
      <c r="F416" s="268" t="s">
        <v>157</v>
      </c>
      <c r="G416" s="266"/>
      <c r="H416" s="269">
        <v>310</v>
      </c>
      <c r="I416" s="270"/>
      <c r="J416" s="266"/>
      <c r="K416" s="266"/>
      <c r="L416" s="271"/>
      <c r="M416" s="272"/>
      <c r="N416" s="273"/>
      <c r="O416" s="273"/>
      <c r="P416" s="273"/>
      <c r="Q416" s="273"/>
      <c r="R416" s="273"/>
      <c r="S416" s="273"/>
      <c r="T416" s="274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5" t="s">
        <v>150</v>
      </c>
      <c r="AU416" s="275" t="s">
        <v>92</v>
      </c>
      <c r="AV416" s="15" t="s">
        <v>148</v>
      </c>
      <c r="AW416" s="15" t="s">
        <v>36</v>
      </c>
      <c r="AX416" s="15" t="s">
        <v>87</v>
      </c>
      <c r="AY416" s="275" t="s">
        <v>142</v>
      </c>
    </row>
    <row r="417" s="2" customFormat="1" ht="16.5" customHeight="1">
      <c r="A417" s="39"/>
      <c r="B417" s="40"/>
      <c r="C417" s="230" t="s">
        <v>346</v>
      </c>
      <c r="D417" s="230" t="s">
        <v>144</v>
      </c>
      <c r="E417" s="231" t="s">
        <v>347</v>
      </c>
      <c r="F417" s="232" t="s">
        <v>348</v>
      </c>
      <c r="G417" s="233" t="s">
        <v>90</v>
      </c>
      <c r="H417" s="234">
        <v>52</v>
      </c>
      <c r="I417" s="235"/>
      <c r="J417" s="236">
        <f>ROUND(I417*H417,2)</f>
        <v>0</v>
      </c>
      <c r="K417" s="232" t="s">
        <v>1</v>
      </c>
      <c r="L417" s="45"/>
      <c r="M417" s="237" t="s">
        <v>1</v>
      </c>
      <c r="N417" s="238" t="s">
        <v>47</v>
      </c>
      <c r="O417" s="92"/>
      <c r="P417" s="239">
        <f>O417*H417</f>
        <v>0</v>
      </c>
      <c r="Q417" s="239">
        <v>0</v>
      </c>
      <c r="R417" s="239">
        <f>Q417*H417</f>
        <v>0</v>
      </c>
      <c r="S417" s="239">
        <v>0</v>
      </c>
      <c r="T417" s="24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1" t="s">
        <v>239</v>
      </c>
      <c r="AT417" s="241" t="s">
        <v>144</v>
      </c>
      <c r="AU417" s="241" t="s">
        <v>92</v>
      </c>
      <c r="AY417" s="18" t="s">
        <v>142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8" t="s">
        <v>87</v>
      </c>
      <c r="BK417" s="242">
        <f>ROUND(I417*H417,2)</f>
        <v>0</v>
      </c>
      <c r="BL417" s="18" t="s">
        <v>239</v>
      </c>
      <c r="BM417" s="241" t="s">
        <v>349</v>
      </c>
    </row>
    <row r="418" s="2" customFormat="1" ht="24" customHeight="1">
      <c r="A418" s="39"/>
      <c r="B418" s="40"/>
      <c r="C418" s="230" t="s">
        <v>350</v>
      </c>
      <c r="D418" s="230" t="s">
        <v>144</v>
      </c>
      <c r="E418" s="231" t="s">
        <v>351</v>
      </c>
      <c r="F418" s="232" t="s">
        <v>352</v>
      </c>
      <c r="G418" s="233" t="s">
        <v>90</v>
      </c>
      <c r="H418" s="234">
        <v>9.0180000000000007</v>
      </c>
      <c r="I418" s="235"/>
      <c r="J418" s="236">
        <f>ROUND(I418*H418,2)</f>
        <v>0</v>
      </c>
      <c r="K418" s="232" t="s">
        <v>147</v>
      </c>
      <c r="L418" s="45"/>
      <c r="M418" s="237" t="s">
        <v>1</v>
      </c>
      <c r="N418" s="238" t="s">
        <v>47</v>
      </c>
      <c r="O418" s="92"/>
      <c r="P418" s="239">
        <f>O418*H418</f>
        <v>0</v>
      </c>
      <c r="Q418" s="239">
        <v>0.0014</v>
      </c>
      <c r="R418" s="239">
        <f>Q418*H418</f>
        <v>0.012625200000000001</v>
      </c>
      <c r="S418" s="239">
        <v>0</v>
      </c>
      <c r="T418" s="240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41" t="s">
        <v>148</v>
      </c>
      <c r="AT418" s="241" t="s">
        <v>144</v>
      </c>
      <c r="AU418" s="241" t="s">
        <v>92</v>
      </c>
      <c r="AY418" s="18" t="s">
        <v>142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8" t="s">
        <v>87</v>
      </c>
      <c r="BK418" s="242">
        <f>ROUND(I418*H418,2)</f>
        <v>0</v>
      </c>
      <c r="BL418" s="18" t="s">
        <v>148</v>
      </c>
      <c r="BM418" s="241" t="s">
        <v>353</v>
      </c>
    </row>
    <row r="419" s="13" customFormat="1">
      <c r="A419" s="13"/>
      <c r="B419" s="243"/>
      <c r="C419" s="244"/>
      <c r="D419" s="245" t="s">
        <v>150</v>
      </c>
      <c r="E419" s="246" t="s">
        <v>1</v>
      </c>
      <c r="F419" s="247" t="s">
        <v>151</v>
      </c>
      <c r="G419" s="244"/>
      <c r="H419" s="246" t="s">
        <v>1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3" t="s">
        <v>150</v>
      </c>
      <c r="AU419" s="253" t="s">
        <v>92</v>
      </c>
      <c r="AV419" s="13" t="s">
        <v>87</v>
      </c>
      <c r="AW419" s="13" t="s">
        <v>36</v>
      </c>
      <c r="AX419" s="13" t="s">
        <v>82</v>
      </c>
      <c r="AY419" s="253" t="s">
        <v>142</v>
      </c>
    </row>
    <row r="420" s="13" customFormat="1">
      <c r="A420" s="13"/>
      <c r="B420" s="243"/>
      <c r="C420" s="244"/>
      <c r="D420" s="245" t="s">
        <v>150</v>
      </c>
      <c r="E420" s="246" t="s">
        <v>1</v>
      </c>
      <c r="F420" s="247" t="s">
        <v>354</v>
      </c>
      <c r="G420" s="244"/>
      <c r="H420" s="246" t="s">
        <v>1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3" t="s">
        <v>150</v>
      </c>
      <c r="AU420" s="253" t="s">
        <v>92</v>
      </c>
      <c r="AV420" s="13" t="s">
        <v>87</v>
      </c>
      <c r="AW420" s="13" t="s">
        <v>36</v>
      </c>
      <c r="AX420" s="13" t="s">
        <v>82</v>
      </c>
      <c r="AY420" s="253" t="s">
        <v>142</v>
      </c>
    </row>
    <row r="421" s="13" customFormat="1">
      <c r="A421" s="13"/>
      <c r="B421" s="243"/>
      <c r="C421" s="244"/>
      <c r="D421" s="245" t="s">
        <v>150</v>
      </c>
      <c r="E421" s="246" t="s">
        <v>1</v>
      </c>
      <c r="F421" s="247" t="s">
        <v>355</v>
      </c>
      <c r="G421" s="244"/>
      <c r="H421" s="246" t="s">
        <v>1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3" t="s">
        <v>150</v>
      </c>
      <c r="AU421" s="253" t="s">
        <v>92</v>
      </c>
      <c r="AV421" s="13" t="s">
        <v>87</v>
      </c>
      <c r="AW421" s="13" t="s">
        <v>36</v>
      </c>
      <c r="AX421" s="13" t="s">
        <v>82</v>
      </c>
      <c r="AY421" s="253" t="s">
        <v>142</v>
      </c>
    </row>
    <row r="422" s="14" customFormat="1">
      <c r="A422" s="14"/>
      <c r="B422" s="254"/>
      <c r="C422" s="255"/>
      <c r="D422" s="245" t="s">
        <v>150</v>
      </c>
      <c r="E422" s="256" t="s">
        <v>1</v>
      </c>
      <c r="F422" s="257" t="s">
        <v>356</v>
      </c>
      <c r="G422" s="255"/>
      <c r="H422" s="258">
        <v>1.9590000000000001</v>
      </c>
      <c r="I422" s="259"/>
      <c r="J422" s="255"/>
      <c r="K422" s="255"/>
      <c r="L422" s="260"/>
      <c r="M422" s="261"/>
      <c r="N422" s="262"/>
      <c r="O422" s="262"/>
      <c r="P422" s="262"/>
      <c r="Q422" s="262"/>
      <c r="R422" s="262"/>
      <c r="S422" s="262"/>
      <c r="T422" s="26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64" t="s">
        <v>150</v>
      </c>
      <c r="AU422" s="264" t="s">
        <v>92</v>
      </c>
      <c r="AV422" s="14" t="s">
        <v>92</v>
      </c>
      <c r="AW422" s="14" t="s">
        <v>36</v>
      </c>
      <c r="AX422" s="14" t="s">
        <v>82</v>
      </c>
      <c r="AY422" s="264" t="s">
        <v>142</v>
      </c>
    </row>
    <row r="423" s="13" customFormat="1">
      <c r="A423" s="13"/>
      <c r="B423" s="243"/>
      <c r="C423" s="244"/>
      <c r="D423" s="245" t="s">
        <v>150</v>
      </c>
      <c r="E423" s="246" t="s">
        <v>1</v>
      </c>
      <c r="F423" s="247" t="s">
        <v>154</v>
      </c>
      <c r="G423" s="244"/>
      <c r="H423" s="246" t="s">
        <v>1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3" t="s">
        <v>150</v>
      </c>
      <c r="AU423" s="253" t="s">
        <v>92</v>
      </c>
      <c r="AV423" s="13" t="s">
        <v>87</v>
      </c>
      <c r="AW423" s="13" t="s">
        <v>36</v>
      </c>
      <c r="AX423" s="13" t="s">
        <v>82</v>
      </c>
      <c r="AY423" s="253" t="s">
        <v>142</v>
      </c>
    </row>
    <row r="424" s="14" customFormat="1">
      <c r="A424" s="14"/>
      <c r="B424" s="254"/>
      <c r="C424" s="255"/>
      <c r="D424" s="245" t="s">
        <v>150</v>
      </c>
      <c r="E424" s="256" t="s">
        <v>1</v>
      </c>
      <c r="F424" s="257" t="s">
        <v>357</v>
      </c>
      <c r="G424" s="255"/>
      <c r="H424" s="258">
        <v>7.0590000000000002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4" t="s">
        <v>150</v>
      </c>
      <c r="AU424" s="264" t="s">
        <v>92</v>
      </c>
      <c r="AV424" s="14" t="s">
        <v>92</v>
      </c>
      <c r="AW424" s="14" t="s">
        <v>36</v>
      </c>
      <c r="AX424" s="14" t="s">
        <v>82</v>
      </c>
      <c r="AY424" s="264" t="s">
        <v>142</v>
      </c>
    </row>
    <row r="425" s="15" customFormat="1">
      <c r="A425" s="15"/>
      <c r="B425" s="265"/>
      <c r="C425" s="266"/>
      <c r="D425" s="245" t="s">
        <v>150</v>
      </c>
      <c r="E425" s="267" t="s">
        <v>1</v>
      </c>
      <c r="F425" s="268" t="s">
        <v>157</v>
      </c>
      <c r="G425" s="266"/>
      <c r="H425" s="269">
        <v>9.0180000000000007</v>
      </c>
      <c r="I425" s="270"/>
      <c r="J425" s="266"/>
      <c r="K425" s="266"/>
      <c r="L425" s="271"/>
      <c r="M425" s="272"/>
      <c r="N425" s="273"/>
      <c r="O425" s="273"/>
      <c r="P425" s="273"/>
      <c r="Q425" s="273"/>
      <c r="R425" s="273"/>
      <c r="S425" s="273"/>
      <c r="T425" s="27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75" t="s">
        <v>150</v>
      </c>
      <c r="AU425" s="275" t="s">
        <v>92</v>
      </c>
      <c r="AV425" s="15" t="s">
        <v>148</v>
      </c>
      <c r="AW425" s="15" t="s">
        <v>36</v>
      </c>
      <c r="AX425" s="15" t="s">
        <v>87</v>
      </c>
      <c r="AY425" s="275" t="s">
        <v>142</v>
      </c>
    </row>
    <row r="426" s="2" customFormat="1" ht="24" customHeight="1">
      <c r="A426" s="39"/>
      <c r="B426" s="40"/>
      <c r="C426" s="230" t="s">
        <v>358</v>
      </c>
      <c r="D426" s="230" t="s">
        <v>144</v>
      </c>
      <c r="E426" s="231" t="s">
        <v>359</v>
      </c>
      <c r="F426" s="232" t="s">
        <v>360</v>
      </c>
      <c r="G426" s="233" t="s">
        <v>90</v>
      </c>
      <c r="H426" s="234">
        <v>9.0180000000000007</v>
      </c>
      <c r="I426" s="235"/>
      <c r="J426" s="236">
        <f>ROUND(I426*H426,2)</f>
        <v>0</v>
      </c>
      <c r="K426" s="232" t="s">
        <v>147</v>
      </c>
      <c r="L426" s="45"/>
      <c r="M426" s="237" t="s">
        <v>1</v>
      </c>
      <c r="N426" s="238" t="s">
        <v>47</v>
      </c>
      <c r="O426" s="92"/>
      <c r="P426" s="239">
        <f>O426*H426</f>
        <v>0</v>
      </c>
      <c r="Q426" s="239">
        <v>0.00025999999999999998</v>
      </c>
      <c r="R426" s="239">
        <f>Q426*H426</f>
        <v>0.00234468</v>
      </c>
      <c r="S426" s="239">
        <v>0</v>
      </c>
      <c r="T426" s="24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1" t="s">
        <v>148</v>
      </c>
      <c r="AT426" s="241" t="s">
        <v>144</v>
      </c>
      <c r="AU426" s="241" t="s">
        <v>92</v>
      </c>
      <c r="AY426" s="18" t="s">
        <v>142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8" t="s">
        <v>87</v>
      </c>
      <c r="BK426" s="242">
        <f>ROUND(I426*H426,2)</f>
        <v>0</v>
      </c>
      <c r="BL426" s="18" t="s">
        <v>148</v>
      </c>
      <c r="BM426" s="241" t="s">
        <v>361</v>
      </c>
    </row>
    <row r="427" s="13" customFormat="1">
      <c r="A427" s="13"/>
      <c r="B427" s="243"/>
      <c r="C427" s="244"/>
      <c r="D427" s="245" t="s">
        <v>150</v>
      </c>
      <c r="E427" s="246" t="s">
        <v>1</v>
      </c>
      <c r="F427" s="247" t="s">
        <v>151</v>
      </c>
      <c r="G427" s="244"/>
      <c r="H427" s="246" t="s">
        <v>1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3" t="s">
        <v>150</v>
      </c>
      <c r="AU427" s="253" t="s">
        <v>92</v>
      </c>
      <c r="AV427" s="13" t="s">
        <v>87</v>
      </c>
      <c r="AW427" s="13" t="s">
        <v>36</v>
      </c>
      <c r="AX427" s="13" t="s">
        <v>82</v>
      </c>
      <c r="AY427" s="253" t="s">
        <v>142</v>
      </c>
    </row>
    <row r="428" s="13" customFormat="1">
      <c r="A428" s="13"/>
      <c r="B428" s="243"/>
      <c r="C428" s="244"/>
      <c r="D428" s="245" t="s">
        <v>150</v>
      </c>
      <c r="E428" s="246" t="s">
        <v>1</v>
      </c>
      <c r="F428" s="247" t="s">
        <v>354</v>
      </c>
      <c r="G428" s="244"/>
      <c r="H428" s="246" t="s">
        <v>1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3" t="s">
        <v>150</v>
      </c>
      <c r="AU428" s="253" t="s">
        <v>92</v>
      </c>
      <c r="AV428" s="13" t="s">
        <v>87</v>
      </c>
      <c r="AW428" s="13" t="s">
        <v>36</v>
      </c>
      <c r="AX428" s="13" t="s">
        <v>82</v>
      </c>
      <c r="AY428" s="253" t="s">
        <v>142</v>
      </c>
    </row>
    <row r="429" s="13" customFormat="1">
      <c r="A429" s="13"/>
      <c r="B429" s="243"/>
      <c r="C429" s="244"/>
      <c r="D429" s="245" t="s">
        <v>150</v>
      </c>
      <c r="E429" s="246" t="s">
        <v>1</v>
      </c>
      <c r="F429" s="247" t="s">
        <v>355</v>
      </c>
      <c r="G429" s="244"/>
      <c r="H429" s="246" t="s">
        <v>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3" t="s">
        <v>150</v>
      </c>
      <c r="AU429" s="253" t="s">
        <v>92</v>
      </c>
      <c r="AV429" s="13" t="s">
        <v>87</v>
      </c>
      <c r="AW429" s="13" t="s">
        <v>36</v>
      </c>
      <c r="AX429" s="13" t="s">
        <v>82</v>
      </c>
      <c r="AY429" s="253" t="s">
        <v>142</v>
      </c>
    </row>
    <row r="430" s="14" customFormat="1">
      <c r="A430" s="14"/>
      <c r="B430" s="254"/>
      <c r="C430" s="255"/>
      <c r="D430" s="245" t="s">
        <v>150</v>
      </c>
      <c r="E430" s="256" t="s">
        <v>1</v>
      </c>
      <c r="F430" s="257" t="s">
        <v>356</v>
      </c>
      <c r="G430" s="255"/>
      <c r="H430" s="258">
        <v>1.9590000000000001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4" t="s">
        <v>150</v>
      </c>
      <c r="AU430" s="264" t="s">
        <v>92</v>
      </c>
      <c r="AV430" s="14" t="s">
        <v>92</v>
      </c>
      <c r="AW430" s="14" t="s">
        <v>36</v>
      </c>
      <c r="AX430" s="14" t="s">
        <v>82</v>
      </c>
      <c r="AY430" s="264" t="s">
        <v>142</v>
      </c>
    </row>
    <row r="431" s="13" customFormat="1">
      <c r="A431" s="13"/>
      <c r="B431" s="243"/>
      <c r="C431" s="244"/>
      <c r="D431" s="245" t="s">
        <v>150</v>
      </c>
      <c r="E431" s="246" t="s">
        <v>1</v>
      </c>
      <c r="F431" s="247" t="s">
        <v>154</v>
      </c>
      <c r="G431" s="244"/>
      <c r="H431" s="246" t="s">
        <v>1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3" t="s">
        <v>150</v>
      </c>
      <c r="AU431" s="253" t="s">
        <v>92</v>
      </c>
      <c r="AV431" s="13" t="s">
        <v>87</v>
      </c>
      <c r="AW431" s="13" t="s">
        <v>36</v>
      </c>
      <c r="AX431" s="13" t="s">
        <v>82</v>
      </c>
      <c r="AY431" s="253" t="s">
        <v>142</v>
      </c>
    </row>
    <row r="432" s="14" customFormat="1">
      <c r="A432" s="14"/>
      <c r="B432" s="254"/>
      <c r="C432" s="255"/>
      <c r="D432" s="245" t="s">
        <v>150</v>
      </c>
      <c r="E432" s="256" t="s">
        <v>1</v>
      </c>
      <c r="F432" s="257" t="s">
        <v>357</v>
      </c>
      <c r="G432" s="255"/>
      <c r="H432" s="258">
        <v>7.0590000000000002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64" t="s">
        <v>150</v>
      </c>
      <c r="AU432" s="264" t="s">
        <v>92</v>
      </c>
      <c r="AV432" s="14" t="s">
        <v>92</v>
      </c>
      <c r="AW432" s="14" t="s">
        <v>36</v>
      </c>
      <c r="AX432" s="14" t="s">
        <v>82</v>
      </c>
      <c r="AY432" s="264" t="s">
        <v>142</v>
      </c>
    </row>
    <row r="433" s="15" customFormat="1">
      <c r="A433" s="15"/>
      <c r="B433" s="265"/>
      <c r="C433" s="266"/>
      <c r="D433" s="245" t="s">
        <v>150</v>
      </c>
      <c r="E433" s="267" t="s">
        <v>1</v>
      </c>
      <c r="F433" s="268" t="s">
        <v>157</v>
      </c>
      <c r="G433" s="266"/>
      <c r="H433" s="269">
        <v>9.0180000000000007</v>
      </c>
      <c r="I433" s="270"/>
      <c r="J433" s="266"/>
      <c r="K433" s="266"/>
      <c r="L433" s="271"/>
      <c r="M433" s="272"/>
      <c r="N433" s="273"/>
      <c r="O433" s="273"/>
      <c r="P433" s="273"/>
      <c r="Q433" s="273"/>
      <c r="R433" s="273"/>
      <c r="S433" s="273"/>
      <c r="T433" s="274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75" t="s">
        <v>150</v>
      </c>
      <c r="AU433" s="275" t="s">
        <v>92</v>
      </c>
      <c r="AV433" s="15" t="s">
        <v>148</v>
      </c>
      <c r="AW433" s="15" t="s">
        <v>36</v>
      </c>
      <c r="AX433" s="15" t="s">
        <v>87</v>
      </c>
      <c r="AY433" s="275" t="s">
        <v>142</v>
      </c>
    </row>
    <row r="434" s="2" customFormat="1" ht="24" customHeight="1">
      <c r="A434" s="39"/>
      <c r="B434" s="40"/>
      <c r="C434" s="230" t="s">
        <v>362</v>
      </c>
      <c r="D434" s="230" t="s">
        <v>144</v>
      </c>
      <c r="E434" s="231" t="s">
        <v>363</v>
      </c>
      <c r="F434" s="232" t="s">
        <v>364</v>
      </c>
      <c r="G434" s="233" t="s">
        <v>90</v>
      </c>
      <c r="H434" s="234">
        <v>4.508</v>
      </c>
      <c r="I434" s="235"/>
      <c r="J434" s="236">
        <f>ROUND(I434*H434,2)</f>
        <v>0</v>
      </c>
      <c r="K434" s="232" t="s">
        <v>1</v>
      </c>
      <c r="L434" s="45"/>
      <c r="M434" s="237" t="s">
        <v>1</v>
      </c>
      <c r="N434" s="238" t="s">
        <v>47</v>
      </c>
      <c r="O434" s="92"/>
      <c r="P434" s="239">
        <f>O434*H434</f>
        <v>0</v>
      </c>
      <c r="Q434" s="239">
        <v>0.00025999999999999998</v>
      </c>
      <c r="R434" s="239">
        <f>Q434*H434</f>
        <v>0.0011720799999999998</v>
      </c>
      <c r="S434" s="239">
        <v>0</v>
      </c>
      <c r="T434" s="24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1" t="s">
        <v>148</v>
      </c>
      <c r="AT434" s="241" t="s">
        <v>144</v>
      </c>
      <c r="AU434" s="241" t="s">
        <v>92</v>
      </c>
      <c r="AY434" s="18" t="s">
        <v>142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8" t="s">
        <v>87</v>
      </c>
      <c r="BK434" s="242">
        <f>ROUND(I434*H434,2)</f>
        <v>0</v>
      </c>
      <c r="BL434" s="18" t="s">
        <v>148</v>
      </c>
      <c r="BM434" s="241" t="s">
        <v>365</v>
      </c>
    </row>
    <row r="435" s="13" customFormat="1">
      <c r="A435" s="13"/>
      <c r="B435" s="243"/>
      <c r="C435" s="244"/>
      <c r="D435" s="245" t="s">
        <v>150</v>
      </c>
      <c r="E435" s="246" t="s">
        <v>1</v>
      </c>
      <c r="F435" s="247" t="s">
        <v>151</v>
      </c>
      <c r="G435" s="244"/>
      <c r="H435" s="246" t="s">
        <v>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3" t="s">
        <v>150</v>
      </c>
      <c r="AU435" s="253" t="s">
        <v>92</v>
      </c>
      <c r="AV435" s="13" t="s">
        <v>87</v>
      </c>
      <c r="AW435" s="13" t="s">
        <v>36</v>
      </c>
      <c r="AX435" s="13" t="s">
        <v>82</v>
      </c>
      <c r="AY435" s="253" t="s">
        <v>142</v>
      </c>
    </row>
    <row r="436" s="13" customFormat="1">
      <c r="A436" s="13"/>
      <c r="B436" s="243"/>
      <c r="C436" s="244"/>
      <c r="D436" s="245" t="s">
        <v>150</v>
      </c>
      <c r="E436" s="246" t="s">
        <v>1</v>
      </c>
      <c r="F436" s="247" t="s">
        <v>354</v>
      </c>
      <c r="G436" s="244"/>
      <c r="H436" s="246" t="s">
        <v>1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3" t="s">
        <v>150</v>
      </c>
      <c r="AU436" s="253" t="s">
        <v>92</v>
      </c>
      <c r="AV436" s="13" t="s">
        <v>87</v>
      </c>
      <c r="AW436" s="13" t="s">
        <v>36</v>
      </c>
      <c r="AX436" s="13" t="s">
        <v>82</v>
      </c>
      <c r="AY436" s="253" t="s">
        <v>142</v>
      </c>
    </row>
    <row r="437" s="13" customFormat="1">
      <c r="A437" s="13"/>
      <c r="B437" s="243"/>
      <c r="C437" s="244"/>
      <c r="D437" s="245" t="s">
        <v>150</v>
      </c>
      <c r="E437" s="246" t="s">
        <v>1</v>
      </c>
      <c r="F437" s="247" t="s">
        <v>366</v>
      </c>
      <c r="G437" s="244"/>
      <c r="H437" s="246" t="s">
        <v>1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3" t="s">
        <v>150</v>
      </c>
      <c r="AU437" s="253" t="s">
        <v>92</v>
      </c>
      <c r="AV437" s="13" t="s">
        <v>87</v>
      </c>
      <c r="AW437" s="13" t="s">
        <v>36</v>
      </c>
      <c r="AX437" s="13" t="s">
        <v>82</v>
      </c>
      <c r="AY437" s="253" t="s">
        <v>142</v>
      </c>
    </row>
    <row r="438" s="13" customFormat="1">
      <c r="A438" s="13"/>
      <c r="B438" s="243"/>
      <c r="C438" s="244"/>
      <c r="D438" s="245" t="s">
        <v>150</v>
      </c>
      <c r="E438" s="246" t="s">
        <v>1</v>
      </c>
      <c r="F438" s="247" t="s">
        <v>355</v>
      </c>
      <c r="G438" s="244"/>
      <c r="H438" s="246" t="s">
        <v>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3" t="s">
        <v>150</v>
      </c>
      <c r="AU438" s="253" t="s">
        <v>92</v>
      </c>
      <c r="AV438" s="13" t="s">
        <v>87</v>
      </c>
      <c r="AW438" s="13" t="s">
        <v>36</v>
      </c>
      <c r="AX438" s="13" t="s">
        <v>82</v>
      </c>
      <c r="AY438" s="253" t="s">
        <v>142</v>
      </c>
    </row>
    <row r="439" s="14" customFormat="1">
      <c r="A439" s="14"/>
      <c r="B439" s="254"/>
      <c r="C439" s="255"/>
      <c r="D439" s="245" t="s">
        <v>150</v>
      </c>
      <c r="E439" s="256" t="s">
        <v>1</v>
      </c>
      <c r="F439" s="257" t="s">
        <v>367</v>
      </c>
      <c r="G439" s="255"/>
      <c r="H439" s="258">
        <v>0.97899999999999998</v>
      </c>
      <c r="I439" s="259"/>
      <c r="J439" s="255"/>
      <c r="K439" s="255"/>
      <c r="L439" s="260"/>
      <c r="M439" s="261"/>
      <c r="N439" s="262"/>
      <c r="O439" s="262"/>
      <c r="P439" s="262"/>
      <c r="Q439" s="262"/>
      <c r="R439" s="262"/>
      <c r="S439" s="262"/>
      <c r="T439" s="26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4" t="s">
        <v>150</v>
      </c>
      <c r="AU439" s="264" t="s">
        <v>92</v>
      </c>
      <c r="AV439" s="14" t="s">
        <v>92</v>
      </c>
      <c r="AW439" s="14" t="s">
        <v>36</v>
      </c>
      <c r="AX439" s="14" t="s">
        <v>82</v>
      </c>
      <c r="AY439" s="264" t="s">
        <v>142</v>
      </c>
    </row>
    <row r="440" s="13" customFormat="1">
      <c r="A440" s="13"/>
      <c r="B440" s="243"/>
      <c r="C440" s="244"/>
      <c r="D440" s="245" t="s">
        <v>150</v>
      </c>
      <c r="E440" s="246" t="s">
        <v>1</v>
      </c>
      <c r="F440" s="247" t="s">
        <v>154</v>
      </c>
      <c r="G440" s="244"/>
      <c r="H440" s="246" t="s">
        <v>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3" t="s">
        <v>150</v>
      </c>
      <c r="AU440" s="253" t="s">
        <v>92</v>
      </c>
      <c r="AV440" s="13" t="s">
        <v>87</v>
      </c>
      <c r="AW440" s="13" t="s">
        <v>36</v>
      </c>
      <c r="AX440" s="13" t="s">
        <v>82</v>
      </c>
      <c r="AY440" s="253" t="s">
        <v>142</v>
      </c>
    </row>
    <row r="441" s="14" customFormat="1">
      <c r="A441" s="14"/>
      <c r="B441" s="254"/>
      <c r="C441" s="255"/>
      <c r="D441" s="245" t="s">
        <v>150</v>
      </c>
      <c r="E441" s="256" t="s">
        <v>1</v>
      </c>
      <c r="F441" s="257" t="s">
        <v>368</v>
      </c>
      <c r="G441" s="255"/>
      <c r="H441" s="258">
        <v>3.5289999999999999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4" t="s">
        <v>150</v>
      </c>
      <c r="AU441" s="264" t="s">
        <v>92</v>
      </c>
      <c r="AV441" s="14" t="s">
        <v>92</v>
      </c>
      <c r="AW441" s="14" t="s">
        <v>36</v>
      </c>
      <c r="AX441" s="14" t="s">
        <v>82</v>
      </c>
      <c r="AY441" s="264" t="s">
        <v>142</v>
      </c>
    </row>
    <row r="442" s="15" customFormat="1">
      <c r="A442" s="15"/>
      <c r="B442" s="265"/>
      <c r="C442" s="266"/>
      <c r="D442" s="245" t="s">
        <v>150</v>
      </c>
      <c r="E442" s="267" t="s">
        <v>1</v>
      </c>
      <c r="F442" s="268" t="s">
        <v>157</v>
      </c>
      <c r="G442" s="266"/>
      <c r="H442" s="269">
        <v>4.508</v>
      </c>
      <c r="I442" s="270"/>
      <c r="J442" s="266"/>
      <c r="K442" s="266"/>
      <c r="L442" s="271"/>
      <c r="M442" s="272"/>
      <c r="N442" s="273"/>
      <c r="O442" s="273"/>
      <c r="P442" s="273"/>
      <c r="Q442" s="273"/>
      <c r="R442" s="273"/>
      <c r="S442" s="273"/>
      <c r="T442" s="274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5" t="s">
        <v>150</v>
      </c>
      <c r="AU442" s="275" t="s">
        <v>92</v>
      </c>
      <c r="AV442" s="15" t="s">
        <v>148</v>
      </c>
      <c r="AW442" s="15" t="s">
        <v>36</v>
      </c>
      <c r="AX442" s="15" t="s">
        <v>87</v>
      </c>
      <c r="AY442" s="275" t="s">
        <v>142</v>
      </c>
    </row>
    <row r="443" s="2" customFormat="1" ht="24" customHeight="1">
      <c r="A443" s="39"/>
      <c r="B443" s="40"/>
      <c r="C443" s="230" t="s">
        <v>369</v>
      </c>
      <c r="D443" s="230" t="s">
        <v>144</v>
      </c>
      <c r="E443" s="231" t="s">
        <v>370</v>
      </c>
      <c r="F443" s="232" t="s">
        <v>371</v>
      </c>
      <c r="G443" s="233" t="s">
        <v>90</v>
      </c>
      <c r="H443" s="234">
        <v>56.104999999999997</v>
      </c>
      <c r="I443" s="235"/>
      <c r="J443" s="236">
        <f>ROUND(I443*H443,2)</f>
        <v>0</v>
      </c>
      <c r="K443" s="232" t="s">
        <v>147</v>
      </c>
      <c r="L443" s="45"/>
      <c r="M443" s="237" t="s">
        <v>1</v>
      </c>
      <c r="N443" s="238" t="s">
        <v>47</v>
      </c>
      <c r="O443" s="92"/>
      <c r="P443" s="239">
        <f>O443*H443</f>
        <v>0</v>
      </c>
      <c r="Q443" s="239">
        <v>0.0043800000000000002</v>
      </c>
      <c r="R443" s="239">
        <f>Q443*H443</f>
        <v>0.24573990000000001</v>
      </c>
      <c r="S443" s="239">
        <v>0</v>
      </c>
      <c r="T443" s="24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148</v>
      </c>
      <c r="AT443" s="241" t="s">
        <v>144</v>
      </c>
      <c r="AU443" s="241" t="s">
        <v>92</v>
      </c>
      <c r="AY443" s="18" t="s">
        <v>142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87</v>
      </c>
      <c r="BK443" s="242">
        <f>ROUND(I443*H443,2)</f>
        <v>0</v>
      </c>
      <c r="BL443" s="18" t="s">
        <v>148</v>
      </c>
      <c r="BM443" s="241" t="s">
        <v>372</v>
      </c>
    </row>
    <row r="444" s="13" customFormat="1">
      <c r="A444" s="13"/>
      <c r="B444" s="243"/>
      <c r="C444" s="244"/>
      <c r="D444" s="245" t="s">
        <v>150</v>
      </c>
      <c r="E444" s="246" t="s">
        <v>1</v>
      </c>
      <c r="F444" s="247" t="s">
        <v>151</v>
      </c>
      <c r="G444" s="244"/>
      <c r="H444" s="246" t="s">
        <v>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3" t="s">
        <v>150</v>
      </c>
      <c r="AU444" s="253" t="s">
        <v>92</v>
      </c>
      <c r="AV444" s="13" t="s">
        <v>87</v>
      </c>
      <c r="AW444" s="13" t="s">
        <v>36</v>
      </c>
      <c r="AX444" s="13" t="s">
        <v>82</v>
      </c>
      <c r="AY444" s="253" t="s">
        <v>142</v>
      </c>
    </row>
    <row r="445" s="13" customFormat="1">
      <c r="A445" s="13"/>
      <c r="B445" s="243"/>
      <c r="C445" s="244"/>
      <c r="D445" s="245" t="s">
        <v>150</v>
      </c>
      <c r="E445" s="246" t="s">
        <v>1</v>
      </c>
      <c r="F445" s="247" t="s">
        <v>262</v>
      </c>
      <c r="G445" s="244"/>
      <c r="H445" s="246" t="s">
        <v>1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3" t="s">
        <v>150</v>
      </c>
      <c r="AU445" s="253" t="s">
        <v>92</v>
      </c>
      <c r="AV445" s="13" t="s">
        <v>87</v>
      </c>
      <c r="AW445" s="13" t="s">
        <v>36</v>
      </c>
      <c r="AX445" s="13" t="s">
        <v>82</v>
      </c>
      <c r="AY445" s="253" t="s">
        <v>142</v>
      </c>
    </row>
    <row r="446" s="13" customFormat="1">
      <c r="A446" s="13"/>
      <c r="B446" s="243"/>
      <c r="C446" s="244"/>
      <c r="D446" s="245" t="s">
        <v>150</v>
      </c>
      <c r="E446" s="246" t="s">
        <v>1</v>
      </c>
      <c r="F446" s="247" t="s">
        <v>320</v>
      </c>
      <c r="G446" s="244"/>
      <c r="H446" s="246" t="s">
        <v>1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3" t="s">
        <v>150</v>
      </c>
      <c r="AU446" s="253" t="s">
        <v>92</v>
      </c>
      <c r="AV446" s="13" t="s">
        <v>87</v>
      </c>
      <c r="AW446" s="13" t="s">
        <v>36</v>
      </c>
      <c r="AX446" s="13" t="s">
        <v>82</v>
      </c>
      <c r="AY446" s="253" t="s">
        <v>142</v>
      </c>
    </row>
    <row r="447" s="14" customFormat="1">
      <c r="A447" s="14"/>
      <c r="B447" s="254"/>
      <c r="C447" s="255"/>
      <c r="D447" s="245" t="s">
        <v>150</v>
      </c>
      <c r="E447" s="256" t="s">
        <v>1</v>
      </c>
      <c r="F447" s="257" t="s">
        <v>321</v>
      </c>
      <c r="G447" s="255"/>
      <c r="H447" s="258">
        <v>8.4600000000000009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4" t="s">
        <v>150</v>
      </c>
      <c r="AU447" s="264" t="s">
        <v>92</v>
      </c>
      <c r="AV447" s="14" t="s">
        <v>92</v>
      </c>
      <c r="AW447" s="14" t="s">
        <v>36</v>
      </c>
      <c r="AX447" s="14" t="s">
        <v>82</v>
      </c>
      <c r="AY447" s="264" t="s">
        <v>142</v>
      </c>
    </row>
    <row r="448" s="13" customFormat="1">
      <c r="A448" s="13"/>
      <c r="B448" s="243"/>
      <c r="C448" s="244"/>
      <c r="D448" s="245" t="s">
        <v>150</v>
      </c>
      <c r="E448" s="246" t="s">
        <v>1</v>
      </c>
      <c r="F448" s="247" t="s">
        <v>325</v>
      </c>
      <c r="G448" s="244"/>
      <c r="H448" s="246" t="s">
        <v>1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3" t="s">
        <v>150</v>
      </c>
      <c r="AU448" s="253" t="s">
        <v>92</v>
      </c>
      <c r="AV448" s="13" t="s">
        <v>87</v>
      </c>
      <c r="AW448" s="13" t="s">
        <v>36</v>
      </c>
      <c r="AX448" s="13" t="s">
        <v>82</v>
      </c>
      <c r="AY448" s="253" t="s">
        <v>142</v>
      </c>
    </row>
    <row r="449" s="13" customFormat="1">
      <c r="A449" s="13"/>
      <c r="B449" s="243"/>
      <c r="C449" s="244"/>
      <c r="D449" s="245" t="s">
        <v>150</v>
      </c>
      <c r="E449" s="246" t="s">
        <v>1</v>
      </c>
      <c r="F449" s="247" t="s">
        <v>174</v>
      </c>
      <c r="G449" s="244"/>
      <c r="H449" s="246" t="s">
        <v>1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3" t="s">
        <v>150</v>
      </c>
      <c r="AU449" s="253" t="s">
        <v>92</v>
      </c>
      <c r="AV449" s="13" t="s">
        <v>87</v>
      </c>
      <c r="AW449" s="13" t="s">
        <v>36</v>
      </c>
      <c r="AX449" s="13" t="s">
        <v>82</v>
      </c>
      <c r="AY449" s="253" t="s">
        <v>142</v>
      </c>
    </row>
    <row r="450" s="14" customFormat="1">
      <c r="A450" s="14"/>
      <c r="B450" s="254"/>
      <c r="C450" s="255"/>
      <c r="D450" s="245" t="s">
        <v>150</v>
      </c>
      <c r="E450" s="256" t="s">
        <v>1</v>
      </c>
      <c r="F450" s="257" t="s">
        <v>326</v>
      </c>
      <c r="G450" s="255"/>
      <c r="H450" s="258">
        <v>39</v>
      </c>
      <c r="I450" s="259"/>
      <c r="J450" s="255"/>
      <c r="K450" s="255"/>
      <c r="L450" s="260"/>
      <c r="M450" s="261"/>
      <c r="N450" s="262"/>
      <c r="O450" s="262"/>
      <c r="P450" s="262"/>
      <c r="Q450" s="262"/>
      <c r="R450" s="262"/>
      <c r="S450" s="262"/>
      <c r="T450" s="26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4" t="s">
        <v>150</v>
      </c>
      <c r="AU450" s="264" t="s">
        <v>92</v>
      </c>
      <c r="AV450" s="14" t="s">
        <v>92</v>
      </c>
      <c r="AW450" s="14" t="s">
        <v>36</v>
      </c>
      <c r="AX450" s="14" t="s">
        <v>82</v>
      </c>
      <c r="AY450" s="264" t="s">
        <v>142</v>
      </c>
    </row>
    <row r="451" s="14" customFormat="1">
      <c r="A451" s="14"/>
      <c r="B451" s="254"/>
      <c r="C451" s="255"/>
      <c r="D451" s="245" t="s">
        <v>150</v>
      </c>
      <c r="E451" s="256" t="s">
        <v>1</v>
      </c>
      <c r="F451" s="257" t="s">
        <v>327</v>
      </c>
      <c r="G451" s="255"/>
      <c r="H451" s="258">
        <v>8.6449999999999996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4" t="s">
        <v>150</v>
      </c>
      <c r="AU451" s="264" t="s">
        <v>92</v>
      </c>
      <c r="AV451" s="14" t="s">
        <v>92</v>
      </c>
      <c r="AW451" s="14" t="s">
        <v>36</v>
      </c>
      <c r="AX451" s="14" t="s">
        <v>82</v>
      </c>
      <c r="AY451" s="264" t="s">
        <v>142</v>
      </c>
    </row>
    <row r="452" s="15" customFormat="1">
      <c r="A452" s="15"/>
      <c r="B452" s="265"/>
      <c r="C452" s="266"/>
      <c r="D452" s="245" t="s">
        <v>150</v>
      </c>
      <c r="E452" s="267" t="s">
        <v>1</v>
      </c>
      <c r="F452" s="268" t="s">
        <v>157</v>
      </c>
      <c r="G452" s="266"/>
      <c r="H452" s="269">
        <v>56.104999999999997</v>
      </c>
      <c r="I452" s="270"/>
      <c r="J452" s="266"/>
      <c r="K452" s="266"/>
      <c r="L452" s="271"/>
      <c r="M452" s="272"/>
      <c r="N452" s="273"/>
      <c r="O452" s="273"/>
      <c r="P452" s="273"/>
      <c r="Q452" s="273"/>
      <c r="R452" s="273"/>
      <c r="S452" s="273"/>
      <c r="T452" s="274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5" t="s">
        <v>150</v>
      </c>
      <c r="AU452" s="275" t="s">
        <v>92</v>
      </c>
      <c r="AV452" s="15" t="s">
        <v>148</v>
      </c>
      <c r="AW452" s="15" t="s">
        <v>36</v>
      </c>
      <c r="AX452" s="15" t="s">
        <v>87</v>
      </c>
      <c r="AY452" s="275" t="s">
        <v>142</v>
      </c>
    </row>
    <row r="453" s="2" customFormat="1" ht="24" customHeight="1">
      <c r="A453" s="39"/>
      <c r="B453" s="40"/>
      <c r="C453" s="230" t="s">
        <v>373</v>
      </c>
      <c r="D453" s="230" t="s">
        <v>144</v>
      </c>
      <c r="E453" s="231" t="s">
        <v>374</v>
      </c>
      <c r="F453" s="232" t="s">
        <v>375</v>
      </c>
      <c r="G453" s="233" t="s">
        <v>376</v>
      </c>
      <c r="H453" s="234">
        <v>66.641999999999996</v>
      </c>
      <c r="I453" s="235"/>
      <c r="J453" s="236">
        <f>ROUND(I453*H453,2)</f>
        <v>0</v>
      </c>
      <c r="K453" s="232" t="s">
        <v>1</v>
      </c>
      <c r="L453" s="45"/>
      <c r="M453" s="237" t="s">
        <v>1</v>
      </c>
      <c r="N453" s="238" t="s">
        <v>47</v>
      </c>
      <c r="O453" s="92"/>
      <c r="P453" s="239">
        <f>O453*H453</f>
        <v>0</v>
      </c>
      <c r="Q453" s="239">
        <v>0.00125</v>
      </c>
      <c r="R453" s="239">
        <f>Q453*H453</f>
        <v>0.083302500000000002</v>
      </c>
      <c r="S453" s="239">
        <v>0</v>
      </c>
      <c r="T453" s="24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1" t="s">
        <v>148</v>
      </c>
      <c r="AT453" s="241" t="s">
        <v>144</v>
      </c>
      <c r="AU453" s="241" t="s">
        <v>92</v>
      </c>
      <c r="AY453" s="18" t="s">
        <v>142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8" t="s">
        <v>87</v>
      </c>
      <c r="BK453" s="242">
        <f>ROUND(I453*H453,2)</f>
        <v>0</v>
      </c>
      <c r="BL453" s="18" t="s">
        <v>148</v>
      </c>
      <c r="BM453" s="241" t="s">
        <v>377</v>
      </c>
    </row>
    <row r="454" s="13" customFormat="1">
      <c r="A454" s="13"/>
      <c r="B454" s="243"/>
      <c r="C454" s="244"/>
      <c r="D454" s="245" t="s">
        <v>150</v>
      </c>
      <c r="E454" s="246" t="s">
        <v>1</v>
      </c>
      <c r="F454" s="247" t="s">
        <v>151</v>
      </c>
      <c r="G454" s="244"/>
      <c r="H454" s="246" t="s">
        <v>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3" t="s">
        <v>150</v>
      </c>
      <c r="AU454" s="253" t="s">
        <v>92</v>
      </c>
      <c r="AV454" s="13" t="s">
        <v>87</v>
      </c>
      <c r="AW454" s="13" t="s">
        <v>36</v>
      </c>
      <c r="AX454" s="13" t="s">
        <v>82</v>
      </c>
      <c r="AY454" s="253" t="s">
        <v>142</v>
      </c>
    </row>
    <row r="455" s="13" customFormat="1">
      <c r="A455" s="13"/>
      <c r="B455" s="243"/>
      <c r="C455" s="244"/>
      <c r="D455" s="245" t="s">
        <v>150</v>
      </c>
      <c r="E455" s="246" t="s">
        <v>1</v>
      </c>
      <c r="F455" s="247" t="s">
        <v>354</v>
      </c>
      <c r="G455" s="244"/>
      <c r="H455" s="246" t="s">
        <v>1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3" t="s">
        <v>150</v>
      </c>
      <c r="AU455" s="253" t="s">
        <v>92</v>
      </c>
      <c r="AV455" s="13" t="s">
        <v>87</v>
      </c>
      <c r="AW455" s="13" t="s">
        <v>36</v>
      </c>
      <c r="AX455" s="13" t="s">
        <v>82</v>
      </c>
      <c r="AY455" s="253" t="s">
        <v>142</v>
      </c>
    </row>
    <row r="456" s="13" customFormat="1">
      <c r="A456" s="13"/>
      <c r="B456" s="243"/>
      <c r="C456" s="244"/>
      <c r="D456" s="245" t="s">
        <v>150</v>
      </c>
      <c r="E456" s="246" t="s">
        <v>1</v>
      </c>
      <c r="F456" s="247" t="s">
        <v>355</v>
      </c>
      <c r="G456" s="244"/>
      <c r="H456" s="246" t="s">
        <v>1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3" t="s">
        <v>150</v>
      </c>
      <c r="AU456" s="253" t="s">
        <v>92</v>
      </c>
      <c r="AV456" s="13" t="s">
        <v>87</v>
      </c>
      <c r="AW456" s="13" t="s">
        <v>36</v>
      </c>
      <c r="AX456" s="13" t="s">
        <v>82</v>
      </c>
      <c r="AY456" s="253" t="s">
        <v>142</v>
      </c>
    </row>
    <row r="457" s="14" customFormat="1">
      <c r="A457" s="14"/>
      <c r="B457" s="254"/>
      <c r="C457" s="255"/>
      <c r="D457" s="245" t="s">
        <v>150</v>
      </c>
      <c r="E457" s="256" t="s">
        <v>1</v>
      </c>
      <c r="F457" s="257" t="s">
        <v>378</v>
      </c>
      <c r="G457" s="255"/>
      <c r="H457" s="258">
        <v>19.585000000000001</v>
      </c>
      <c r="I457" s="259"/>
      <c r="J457" s="255"/>
      <c r="K457" s="255"/>
      <c r="L457" s="260"/>
      <c r="M457" s="261"/>
      <c r="N457" s="262"/>
      <c r="O457" s="262"/>
      <c r="P457" s="262"/>
      <c r="Q457" s="262"/>
      <c r="R457" s="262"/>
      <c r="S457" s="262"/>
      <c r="T457" s="26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4" t="s">
        <v>150</v>
      </c>
      <c r="AU457" s="264" t="s">
        <v>92</v>
      </c>
      <c r="AV457" s="14" t="s">
        <v>92</v>
      </c>
      <c r="AW457" s="14" t="s">
        <v>36</v>
      </c>
      <c r="AX457" s="14" t="s">
        <v>82</v>
      </c>
      <c r="AY457" s="264" t="s">
        <v>142</v>
      </c>
    </row>
    <row r="458" s="13" customFormat="1">
      <c r="A458" s="13"/>
      <c r="B458" s="243"/>
      <c r="C458" s="244"/>
      <c r="D458" s="245" t="s">
        <v>150</v>
      </c>
      <c r="E458" s="246" t="s">
        <v>1</v>
      </c>
      <c r="F458" s="247" t="s">
        <v>154</v>
      </c>
      <c r="G458" s="244"/>
      <c r="H458" s="246" t="s">
        <v>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3" t="s">
        <v>150</v>
      </c>
      <c r="AU458" s="253" t="s">
        <v>92</v>
      </c>
      <c r="AV458" s="13" t="s">
        <v>87</v>
      </c>
      <c r="AW458" s="13" t="s">
        <v>36</v>
      </c>
      <c r="AX458" s="13" t="s">
        <v>82</v>
      </c>
      <c r="AY458" s="253" t="s">
        <v>142</v>
      </c>
    </row>
    <row r="459" s="14" customFormat="1">
      <c r="A459" s="14"/>
      <c r="B459" s="254"/>
      <c r="C459" s="255"/>
      <c r="D459" s="245" t="s">
        <v>150</v>
      </c>
      <c r="E459" s="256" t="s">
        <v>1</v>
      </c>
      <c r="F459" s="257" t="s">
        <v>379</v>
      </c>
      <c r="G459" s="255"/>
      <c r="H459" s="258">
        <v>47.057000000000002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4" t="s">
        <v>150</v>
      </c>
      <c r="AU459" s="264" t="s">
        <v>92</v>
      </c>
      <c r="AV459" s="14" t="s">
        <v>92</v>
      </c>
      <c r="AW459" s="14" t="s">
        <v>36</v>
      </c>
      <c r="AX459" s="14" t="s">
        <v>82</v>
      </c>
      <c r="AY459" s="264" t="s">
        <v>142</v>
      </c>
    </row>
    <row r="460" s="15" customFormat="1">
      <c r="A460" s="15"/>
      <c r="B460" s="265"/>
      <c r="C460" s="266"/>
      <c r="D460" s="245" t="s">
        <v>150</v>
      </c>
      <c r="E460" s="267" t="s">
        <v>1</v>
      </c>
      <c r="F460" s="268" t="s">
        <v>157</v>
      </c>
      <c r="G460" s="266"/>
      <c r="H460" s="269">
        <v>66.641999999999996</v>
      </c>
      <c r="I460" s="270"/>
      <c r="J460" s="266"/>
      <c r="K460" s="266"/>
      <c r="L460" s="271"/>
      <c r="M460" s="272"/>
      <c r="N460" s="273"/>
      <c r="O460" s="273"/>
      <c r="P460" s="273"/>
      <c r="Q460" s="273"/>
      <c r="R460" s="273"/>
      <c r="S460" s="273"/>
      <c r="T460" s="274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5" t="s">
        <v>150</v>
      </c>
      <c r="AU460" s="275" t="s">
        <v>92</v>
      </c>
      <c r="AV460" s="15" t="s">
        <v>148</v>
      </c>
      <c r="AW460" s="15" t="s">
        <v>36</v>
      </c>
      <c r="AX460" s="15" t="s">
        <v>87</v>
      </c>
      <c r="AY460" s="275" t="s">
        <v>142</v>
      </c>
    </row>
    <row r="461" s="2" customFormat="1" ht="16.5" customHeight="1">
      <c r="A461" s="39"/>
      <c r="B461" s="40"/>
      <c r="C461" s="230" t="s">
        <v>380</v>
      </c>
      <c r="D461" s="230" t="s">
        <v>144</v>
      </c>
      <c r="E461" s="231" t="s">
        <v>381</v>
      </c>
      <c r="F461" s="232" t="s">
        <v>382</v>
      </c>
      <c r="G461" s="233" t="s">
        <v>90</v>
      </c>
      <c r="H461" s="234">
        <v>9.0180000000000007</v>
      </c>
      <c r="I461" s="235"/>
      <c r="J461" s="236">
        <f>ROUND(I461*H461,2)</f>
        <v>0</v>
      </c>
      <c r="K461" s="232" t="s">
        <v>147</v>
      </c>
      <c r="L461" s="45"/>
      <c r="M461" s="237" t="s">
        <v>1</v>
      </c>
      <c r="N461" s="238" t="s">
        <v>47</v>
      </c>
      <c r="O461" s="92"/>
      <c r="P461" s="239">
        <f>O461*H461</f>
        <v>0</v>
      </c>
      <c r="Q461" s="239">
        <v>0</v>
      </c>
      <c r="R461" s="239">
        <f>Q461*H461</f>
        <v>0</v>
      </c>
      <c r="S461" s="239">
        <v>0</v>
      </c>
      <c r="T461" s="24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1" t="s">
        <v>148</v>
      </c>
      <c r="AT461" s="241" t="s">
        <v>144</v>
      </c>
      <c r="AU461" s="241" t="s">
        <v>92</v>
      </c>
      <c r="AY461" s="18" t="s">
        <v>142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8" t="s">
        <v>87</v>
      </c>
      <c r="BK461" s="242">
        <f>ROUND(I461*H461,2)</f>
        <v>0</v>
      </c>
      <c r="BL461" s="18" t="s">
        <v>148</v>
      </c>
      <c r="BM461" s="241" t="s">
        <v>383</v>
      </c>
    </row>
    <row r="462" s="13" customFormat="1">
      <c r="A462" s="13"/>
      <c r="B462" s="243"/>
      <c r="C462" s="244"/>
      <c r="D462" s="245" t="s">
        <v>150</v>
      </c>
      <c r="E462" s="246" t="s">
        <v>1</v>
      </c>
      <c r="F462" s="247" t="s">
        <v>151</v>
      </c>
      <c r="G462" s="244"/>
      <c r="H462" s="246" t="s">
        <v>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3" t="s">
        <v>150</v>
      </c>
      <c r="AU462" s="253" t="s">
        <v>92</v>
      </c>
      <c r="AV462" s="13" t="s">
        <v>87</v>
      </c>
      <c r="AW462" s="13" t="s">
        <v>36</v>
      </c>
      <c r="AX462" s="13" t="s">
        <v>82</v>
      </c>
      <c r="AY462" s="253" t="s">
        <v>142</v>
      </c>
    </row>
    <row r="463" s="13" customFormat="1">
      <c r="A463" s="13"/>
      <c r="B463" s="243"/>
      <c r="C463" s="244"/>
      <c r="D463" s="245" t="s">
        <v>150</v>
      </c>
      <c r="E463" s="246" t="s">
        <v>1</v>
      </c>
      <c r="F463" s="247" t="s">
        <v>354</v>
      </c>
      <c r="G463" s="244"/>
      <c r="H463" s="246" t="s">
        <v>1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3" t="s">
        <v>150</v>
      </c>
      <c r="AU463" s="253" t="s">
        <v>92</v>
      </c>
      <c r="AV463" s="13" t="s">
        <v>87</v>
      </c>
      <c r="AW463" s="13" t="s">
        <v>36</v>
      </c>
      <c r="AX463" s="13" t="s">
        <v>82</v>
      </c>
      <c r="AY463" s="253" t="s">
        <v>142</v>
      </c>
    </row>
    <row r="464" s="13" customFormat="1">
      <c r="A464" s="13"/>
      <c r="B464" s="243"/>
      <c r="C464" s="244"/>
      <c r="D464" s="245" t="s">
        <v>150</v>
      </c>
      <c r="E464" s="246" t="s">
        <v>1</v>
      </c>
      <c r="F464" s="247" t="s">
        <v>355</v>
      </c>
      <c r="G464" s="244"/>
      <c r="H464" s="246" t="s">
        <v>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3" t="s">
        <v>150</v>
      </c>
      <c r="AU464" s="253" t="s">
        <v>92</v>
      </c>
      <c r="AV464" s="13" t="s">
        <v>87</v>
      </c>
      <c r="AW464" s="13" t="s">
        <v>36</v>
      </c>
      <c r="AX464" s="13" t="s">
        <v>82</v>
      </c>
      <c r="AY464" s="253" t="s">
        <v>142</v>
      </c>
    </row>
    <row r="465" s="14" customFormat="1">
      <c r="A465" s="14"/>
      <c r="B465" s="254"/>
      <c r="C465" s="255"/>
      <c r="D465" s="245" t="s">
        <v>150</v>
      </c>
      <c r="E465" s="256" t="s">
        <v>1</v>
      </c>
      <c r="F465" s="257" t="s">
        <v>356</v>
      </c>
      <c r="G465" s="255"/>
      <c r="H465" s="258">
        <v>1.9590000000000001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4" t="s">
        <v>150</v>
      </c>
      <c r="AU465" s="264" t="s">
        <v>92</v>
      </c>
      <c r="AV465" s="14" t="s">
        <v>92</v>
      </c>
      <c r="AW465" s="14" t="s">
        <v>36</v>
      </c>
      <c r="AX465" s="14" t="s">
        <v>82</v>
      </c>
      <c r="AY465" s="264" t="s">
        <v>142</v>
      </c>
    </row>
    <row r="466" s="13" customFormat="1">
      <c r="A466" s="13"/>
      <c r="B466" s="243"/>
      <c r="C466" s="244"/>
      <c r="D466" s="245" t="s">
        <v>150</v>
      </c>
      <c r="E466" s="246" t="s">
        <v>1</v>
      </c>
      <c r="F466" s="247" t="s">
        <v>154</v>
      </c>
      <c r="G466" s="244"/>
      <c r="H466" s="246" t="s">
        <v>1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3" t="s">
        <v>150</v>
      </c>
      <c r="AU466" s="253" t="s">
        <v>92</v>
      </c>
      <c r="AV466" s="13" t="s">
        <v>87</v>
      </c>
      <c r="AW466" s="13" t="s">
        <v>36</v>
      </c>
      <c r="AX466" s="13" t="s">
        <v>82</v>
      </c>
      <c r="AY466" s="253" t="s">
        <v>142</v>
      </c>
    </row>
    <row r="467" s="14" customFormat="1">
      <c r="A467" s="14"/>
      <c r="B467" s="254"/>
      <c r="C467" s="255"/>
      <c r="D467" s="245" t="s">
        <v>150</v>
      </c>
      <c r="E467" s="256" t="s">
        <v>1</v>
      </c>
      <c r="F467" s="257" t="s">
        <v>357</v>
      </c>
      <c r="G467" s="255"/>
      <c r="H467" s="258">
        <v>7.0590000000000002</v>
      </c>
      <c r="I467" s="259"/>
      <c r="J467" s="255"/>
      <c r="K467" s="255"/>
      <c r="L467" s="260"/>
      <c r="M467" s="261"/>
      <c r="N467" s="262"/>
      <c r="O467" s="262"/>
      <c r="P467" s="262"/>
      <c r="Q467" s="262"/>
      <c r="R467" s="262"/>
      <c r="S467" s="262"/>
      <c r="T467" s="26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4" t="s">
        <v>150</v>
      </c>
      <c r="AU467" s="264" t="s">
        <v>92</v>
      </c>
      <c r="AV467" s="14" t="s">
        <v>92</v>
      </c>
      <c r="AW467" s="14" t="s">
        <v>36</v>
      </c>
      <c r="AX467" s="14" t="s">
        <v>82</v>
      </c>
      <c r="AY467" s="264" t="s">
        <v>142</v>
      </c>
    </row>
    <row r="468" s="15" customFormat="1">
      <c r="A468" s="15"/>
      <c r="B468" s="265"/>
      <c r="C468" s="266"/>
      <c r="D468" s="245" t="s">
        <v>150</v>
      </c>
      <c r="E468" s="267" t="s">
        <v>1</v>
      </c>
      <c r="F468" s="268" t="s">
        <v>157</v>
      </c>
      <c r="G468" s="266"/>
      <c r="H468" s="269">
        <v>9.0180000000000007</v>
      </c>
      <c r="I468" s="270"/>
      <c r="J468" s="266"/>
      <c r="K468" s="266"/>
      <c r="L468" s="271"/>
      <c r="M468" s="272"/>
      <c r="N468" s="273"/>
      <c r="O468" s="273"/>
      <c r="P468" s="273"/>
      <c r="Q468" s="273"/>
      <c r="R468" s="273"/>
      <c r="S468" s="273"/>
      <c r="T468" s="274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75" t="s">
        <v>150</v>
      </c>
      <c r="AU468" s="275" t="s">
        <v>92</v>
      </c>
      <c r="AV468" s="15" t="s">
        <v>148</v>
      </c>
      <c r="AW468" s="15" t="s">
        <v>36</v>
      </c>
      <c r="AX468" s="15" t="s">
        <v>87</v>
      </c>
      <c r="AY468" s="275" t="s">
        <v>142</v>
      </c>
    </row>
    <row r="469" s="2" customFormat="1" ht="16.5" customHeight="1">
      <c r="A469" s="39"/>
      <c r="B469" s="40"/>
      <c r="C469" s="230" t="s">
        <v>306</v>
      </c>
      <c r="D469" s="230" t="s">
        <v>144</v>
      </c>
      <c r="E469" s="231" t="s">
        <v>384</v>
      </c>
      <c r="F469" s="232" t="s">
        <v>385</v>
      </c>
      <c r="G469" s="233" t="s">
        <v>90</v>
      </c>
      <c r="H469" s="234">
        <v>9.0180000000000007</v>
      </c>
      <c r="I469" s="235"/>
      <c r="J469" s="236">
        <f>ROUND(I469*H469,2)</f>
        <v>0</v>
      </c>
      <c r="K469" s="232" t="s">
        <v>1</v>
      </c>
      <c r="L469" s="45"/>
      <c r="M469" s="237" t="s">
        <v>1</v>
      </c>
      <c r="N469" s="238" t="s">
        <v>47</v>
      </c>
      <c r="O469" s="92"/>
      <c r="P469" s="239">
        <f>O469*H469</f>
        <v>0</v>
      </c>
      <c r="Q469" s="239">
        <v>0.024</v>
      </c>
      <c r="R469" s="239">
        <f>Q469*H469</f>
        <v>0.21643200000000001</v>
      </c>
      <c r="S469" s="239">
        <v>0.024</v>
      </c>
      <c r="T469" s="240">
        <f>S469*H469</f>
        <v>0.21643200000000001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1" t="s">
        <v>148</v>
      </c>
      <c r="AT469" s="241" t="s">
        <v>144</v>
      </c>
      <c r="AU469" s="241" t="s">
        <v>92</v>
      </c>
      <c r="AY469" s="18" t="s">
        <v>142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8" t="s">
        <v>87</v>
      </c>
      <c r="BK469" s="242">
        <f>ROUND(I469*H469,2)</f>
        <v>0</v>
      </c>
      <c r="BL469" s="18" t="s">
        <v>148</v>
      </c>
      <c r="BM469" s="241" t="s">
        <v>386</v>
      </c>
    </row>
    <row r="470" s="13" customFormat="1">
      <c r="A470" s="13"/>
      <c r="B470" s="243"/>
      <c r="C470" s="244"/>
      <c r="D470" s="245" t="s">
        <v>150</v>
      </c>
      <c r="E470" s="246" t="s">
        <v>1</v>
      </c>
      <c r="F470" s="247" t="s">
        <v>151</v>
      </c>
      <c r="G470" s="244"/>
      <c r="H470" s="246" t="s">
        <v>1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3" t="s">
        <v>150</v>
      </c>
      <c r="AU470" s="253" t="s">
        <v>92</v>
      </c>
      <c r="AV470" s="13" t="s">
        <v>87</v>
      </c>
      <c r="AW470" s="13" t="s">
        <v>36</v>
      </c>
      <c r="AX470" s="13" t="s">
        <v>82</v>
      </c>
      <c r="AY470" s="253" t="s">
        <v>142</v>
      </c>
    </row>
    <row r="471" s="13" customFormat="1">
      <c r="A471" s="13"/>
      <c r="B471" s="243"/>
      <c r="C471" s="244"/>
      <c r="D471" s="245" t="s">
        <v>150</v>
      </c>
      <c r="E471" s="246" t="s">
        <v>1</v>
      </c>
      <c r="F471" s="247" t="s">
        <v>354</v>
      </c>
      <c r="G471" s="244"/>
      <c r="H471" s="246" t="s">
        <v>1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3" t="s">
        <v>150</v>
      </c>
      <c r="AU471" s="253" t="s">
        <v>92</v>
      </c>
      <c r="AV471" s="13" t="s">
        <v>87</v>
      </c>
      <c r="AW471" s="13" t="s">
        <v>36</v>
      </c>
      <c r="AX471" s="13" t="s">
        <v>82</v>
      </c>
      <c r="AY471" s="253" t="s">
        <v>142</v>
      </c>
    </row>
    <row r="472" s="13" customFormat="1">
      <c r="A472" s="13"/>
      <c r="B472" s="243"/>
      <c r="C472" s="244"/>
      <c r="D472" s="245" t="s">
        <v>150</v>
      </c>
      <c r="E472" s="246" t="s">
        <v>1</v>
      </c>
      <c r="F472" s="247" t="s">
        <v>355</v>
      </c>
      <c r="G472" s="244"/>
      <c r="H472" s="246" t="s">
        <v>1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3" t="s">
        <v>150</v>
      </c>
      <c r="AU472" s="253" t="s">
        <v>92</v>
      </c>
      <c r="AV472" s="13" t="s">
        <v>87</v>
      </c>
      <c r="AW472" s="13" t="s">
        <v>36</v>
      </c>
      <c r="AX472" s="13" t="s">
        <v>82</v>
      </c>
      <c r="AY472" s="253" t="s">
        <v>142</v>
      </c>
    </row>
    <row r="473" s="14" customFormat="1">
      <c r="A473" s="14"/>
      <c r="B473" s="254"/>
      <c r="C473" s="255"/>
      <c r="D473" s="245" t="s">
        <v>150</v>
      </c>
      <c r="E473" s="256" t="s">
        <v>1</v>
      </c>
      <c r="F473" s="257" t="s">
        <v>356</v>
      </c>
      <c r="G473" s="255"/>
      <c r="H473" s="258">
        <v>1.9590000000000001</v>
      </c>
      <c r="I473" s="259"/>
      <c r="J473" s="255"/>
      <c r="K473" s="255"/>
      <c r="L473" s="260"/>
      <c r="M473" s="261"/>
      <c r="N473" s="262"/>
      <c r="O473" s="262"/>
      <c r="P473" s="262"/>
      <c r="Q473" s="262"/>
      <c r="R473" s="262"/>
      <c r="S473" s="262"/>
      <c r="T473" s="26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4" t="s">
        <v>150</v>
      </c>
      <c r="AU473" s="264" t="s">
        <v>92</v>
      </c>
      <c r="AV473" s="14" t="s">
        <v>92</v>
      </c>
      <c r="AW473" s="14" t="s">
        <v>36</v>
      </c>
      <c r="AX473" s="14" t="s">
        <v>82</v>
      </c>
      <c r="AY473" s="264" t="s">
        <v>142</v>
      </c>
    </row>
    <row r="474" s="13" customFormat="1">
      <c r="A474" s="13"/>
      <c r="B474" s="243"/>
      <c r="C474" s="244"/>
      <c r="D474" s="245" t="s">
        <v>150</v>
      </c>
      <c r="E474" s="246" t="s">
        <v>1</v>
      </c>
      <c r="F474" s="247" t="s">
        <v>154</v>
      </c>
      <c r="G474" s="244"/>
      <c r="H474" s="246" t="s">
        <v>1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3" t="s">
        <v>150</v>
      </c>
      <c r="AU474" s="253" t="s">
        <v>92</v>
      </c>
      <c r="AV474" s="13" t="s">
        <v>87</v>
      </c>
      <c r="AW474" s="13" t="s">
        <v>36</v>
      </c>
      <c r="AX474" s="13" t="s">
        <v>82</v>
      </c>
      <c r="AY474" s="253" t="s">
        <v>142</v>
      </c>
    </row>
    <row r="475" s="14" customFormat="1">
      <c r="A475" s="14"/>
      <c r="B475" s="254"/>
      <c r="C475" s="255"/>
      <c r="D475" s="245" t="s">
        <v>150</v>
      </c>
      <c r="E475" s="256" t="s">
        <v>1</v>
      </c>
      <c r="F475" s="257" t="s">
        <v>357</v>
      </c>
      <c r="G475" s="255"/>
      <c r="H475" s="258">
        <v>7.0590000000000002</v>
      </c>
      <c r="I475" s="259"/>
      <c r="J475" s="255"/>
      <c r="K475" s="255"/>
      <c r="L475" s="260"/>
      <c r="M475" s="261"/>
      <c r="N475" s="262"/>
      <c r="O475" s="262"/>
      <c r="P475" s="262"/>
      <c r="Q475" s="262"/>
      <c r="R475" s="262"/>
      <c r="S475" s="262"/>
      <c r="T475" s="26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64" t="s">
        <v>150</v>
      </c>
      <c r="AU475" s="264" t="s">
        <v>92</v>
      </c>
      <c r="AV475" s="14" t="s">
        <v>92</v>
      </c>
      <c r="AW475" s="14" t="s">
        <v>36</v>
      </c>
      <c r="AX475" s="14" t="s">
        <v>82</v>
      </c>
      <c r="AY475" s="264" t="s">
        <v>142</v>
      </c>
    </row>
    <row r="476" s="15" customFormat="1">
      <c r="A476" s="15"/>
      <c r="B476" s="265"/>
      <c r="C476" s="266"/>
      <c r="D476" s="245" t="s">
        <v>150</v>
      </c>
      <c r="E476" s="267" t="s">
        <v>1</v>
      </c>
      <c r="F476" s="268" t="s">
        <v>157</v>
      </c>
      <c r="G476" s="266"/>
      <c r="H476" s="269">
        <v>9.0180000000000007</v>
      </c>
      <c r="I476" s="270"/>
      <c r="J476" s="266"/>
      <c r="K476" s="266"/>
      <c r="L476" s="271"/>
      <c r="M476" s="272"/>
      <c r="N476" s="273"/>
      <c r="O476" s="273"/>
      <c r="P476" s="273"/>
      <c r="Q476" s="273"/>
      <c r="R476" s="273"/>
      <c r="S476" s="273"/>
      <c r="T476" s="274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75" t="s">
        <v>150</v>
      </c>
      <c r="AU476" s="275" t="s">
        <v>92</v>
      </c>
      <c r="AV476" s="15" t="s">
        <v>148</v>
      </c>
      <c r="AW476" s="15" t="s">
        <v>36</v>
      </c>
      <c r="AX476" s="15" t="s">
        <v>87</v>
      </c>
      <c r="AY476" s="275" t="s">
        <v>142</v>
      </c>
    </row>
    <row r="477" s="2" customFormat="1" ht="24" customHeight="1">
      <c r="A477" s="39"/>
      <c r="B477" s="40"/>
      <c r="C477" s="230" t="s">
        <v>387</v>
      </c>
      <c r="D477" s="230" t="s">
        <v>144</v>
      </c>
      <c r="E477" s="231" t="s">
        <v>388</v>
      </c>
      <c r="F477" s="232" t="s">
        <v>389</v>
      </c>
      <c r="G477" s="233" t="s">
        <v>90</v>
      </c>
      <c r="H477" s="234">
        <v>9.0180000000000007</v>
      </c>
      <c r="I477" s="235"/>
      <c r="J477" s="236">
        <f>ROUND(I477*H477,2)</f>
        <v>0</v>
      </c>
      <c r="K477" s="232" t="s">
        <v>147</v>
      </c>
      <c r="L477" s="45"/>
      <c r="M477" s="237" t="s">
        <v>1</v>
      </c>
      <c r="N477" s="238" t="s">
        <v>47</v>
      </c>
      <c r="O477" s="92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1" t="s">
        <v>148</v>
      </c>
      <c r="AT477" s="241" t="s">
        <v>144</v>
      </c>
      <c r="AU477" s="241" t="s">
        <v>92</v>
      </c>
      <c r="AY477" s="18" t="s">
        <v>142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8" t="s">
        <v>87</v>
      </c>
      <c r="BK477" s="242">
        <f>ROUND(I477*H477,2)</f>
        <v>0</v>
      </c>
      <c r="BL477" s="18" t="s">
        <v>148</v>
      </c>
      <c r="BM477" s="241" t="s">
        <v>390</v>
      </c>
    </row>
    <row r="478" s="13" customFormat="1">
      <c r="A478" s="13"/>
      <c r="B478" s="243"/>
      <c r="C478" s="244"/>
      <c r="D478" s="245" t="s">
        <v>150</v>
      </c>
      <c r="E478" s="246" t="s">
        <v>1</v>
      </c>
      <c r="F478" s="247" t="s">
        <v>151</v>
      </c>
      <c r="G478" s="244"/>
      <c r="H478" s="246" t="s">
        <v>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3" t="s">
        <v>150</v>
      </c>
      <c r="AU478" s="253" t="s">
        <v>92</v>
      </c>
      <c r="AV478" s="13" t="s">
        <v>87</v>
      </c>
      <c r="AW478" s="13" t="s">
        <v>36</v>
      </c>
      <c r="AX478" s="13" t="s">
        <v>82</v>
      </c>
      <c r="AY478" s="253" t="s">
        <v>142</v>
      </c>
    </row>
    <row r="479" s="13" customFormat="1">
      <c r="A479" s="13"/>
      <c r="B479" s="243"/>
      <c r="C479" s="244"/>
      <c r="D479" s="245" t="s">
        <v>150</v>
      </c>
      <c r="E479" s="246" t="s">
        <v>1</v>
      </c>
      <c r="F479" s="247" t="s">
        <v>354</v>
      </c>
      <c r="G479" s="244"/>
      <c r="H479" s="246" t="s">
        <v>1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3" t="s">
        <v>150</v>
      </c>
      <c r="AU479" s="253" t="s">
        <v>92</v>
      </c>
      <c r="AV479" s="13" t="s">
        <v>87</v>
      </c>
      <c r="AW479" s="13" t="s">
        <v>36</v>
      </c>
      <c r="AX479" s="13" t="s">
        <v>82</v>
      </c>
      <c r="AY479" s="253" t="s">
        <v>142</v>
      </c>
    </row>
    <row r="480" s="13" customFormat="1">
      <c r="A480" s="13"/>
      <c r="B480" s="243"/>
      <c r="C480" s="244"/>
      <c r="D480" s="245" t="s">
        <v>150</v>
      </c>
      <c r="E480" s="246" t="s">
        <v>1</v>
      </c>
      <c r="F480" s="247" t="s">
        <v>355</v>
      </c>
      <c r="G480" s="244"/>
      <c r="H480" s="246" t="s">
        <v>1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3" t="s">
        <v>150</v>
      </c>
      <c r="AU480" s="253" t="s">
        <v>92</v>
      </c>
      <c r="AV480" s="13" t="s">
        <v>87</v>
      </c>
      <c r="AW480" s="13" t="s">
        <v>36</v>
      </c>
      <c r="AX480" s="13" t="s">
        <v>82</v>
      </c>
      <c r="AY480" s="253" t="s">
        <v>142</v>
      </c>
    </row>
    <row r="481" s="14" customFormat="1">
      <c r="A481" s="14"/>
      <c r="B481" s="254"/>
      <c r="C481" s="255"/>
      <c r="D481" s="245" t="s">
        <v>150</v>
      </c>
      <c r="E481" s="256" t="s">
        <v>1</v>
      </c>
      <c r="F481" s="257" t="s">
        <v>356</v>
      </c>
      <c r="G481" s="255"/>
      <c r="H481" s="258">
        <v>1.9590000000000001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64" t="s">
        <v>150</v>
      </c>
      <c r="AU481" s="264" t="s">
        <v>92</v>
      </c>
      <c r="AV481" s="14" t="s">
        <v>92</v>
      </c>
      <c r="AW481" s="14" t="s">
        <v>36</v>
      </c>
      <c r="AX481" s="14" t="s">
        <v>82</v>
      </c>
      <c r="AY481" s="264" t="s">
        <v>142</v>
      </c>
    </row>
    <row r="482" s="13" customFormat="1">
      <c r="A482" s="13"/>
      <c r="B482" s="243"/>
      <c r="C482" s="244"/>
      <c r="D482" s="245" t="s">
        <v>150</v>
      </c>
      <c r="E482" s="246" t="s">
        <v>1</v>
      </c>
      <c r="F482" s="247" t="s">
        <v>154</v>
      </c>
      <c r="G482" s="244"/>
      <c r="H482" s="246" t="s">
        <v>1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3" t="s">
        <v>150</v>
      </c>
      <c r="AU482" s="253" t="s">
        <v>92</v>
      </c>
      <c r="AV482" s="13" t="s">
        <v>87</v>
      </c>
      <c r="AW482" s="13" t="s">
        <v>36</v>
      </c>
      <c r="AX482" s="13" t="s">
        <v>82</v>
      </c>
      <c r="AY482" s="253" t="s">
        <v>142</v>
      </c>
    </row>
    <row r="483" s="14" customFormat="1">
      <c r="A483" s="14"/>
      <c r="B483" s="254"/>
      <c r="C483" s="255"/>
      <c r="D483" s="245" t="s">
        <v>150</v>
      </c>
      <c r="E483" s="256" t="s">
        <v>1</v>
      </c>
      <c r="F483" s="257" t="s">
        <v>357</v>
      </c>
      <c r="G483" s="255"/>
      <c r="H483" s="258">
        <v>7.0590000000000002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4" t="s">
        <v>150</v>
      </c>
      <c r="AU483" s="264" t="s">
        <v>92</v>
      </c>
      <c r="AV483" s="14" t="s">
        <v>92</v>
      </c>
      <c r="AW483" s="14" t="s">
        <v>36</v>
      </c>
      <c r="AX483" s="14" t="s">
        <v>82</v>
      </c>
      <c r="AY483" s="264" t="s">
        <v>142</v>
      </c>
    </row>
    <row r="484" s="15" customFormat="1">
      <c r="A484" s="15"/>
      <c r="B484" s="265"/>
      <c r="C484" s="266"/>
      <c r="D484" s="245" t="s">
        <v>150</v>
      </c>
      <c r="E484" s="267" t="s">
        <v>1</v>
      </c>
      <c r="F484" s="268" t="s">
        <v>157</v>
      </c>
      <c r="G484" s="266"/>
      <c r="H484" s="269">
        <v>9.0180000000000007</v>
      </c>
      <c r="I484" s="270"/>
      <c r="J484" s="266"/>
      <c r="K484" s="266"/>
      <c r="L484" s="271"/>
      <c r="M484" s="272"/>
      <c r="N484" s="273"/>
      <c r="O484" s="273"/>
      <c r="P484" s="273"/>
      <c r="Q484" s="273"/>
      <c r="R484" s="273"/>
      <c r="S484" s="273"/>
      <c r="T484" s="274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75" t="s">
        <v>150</v>
      </c>
      <c r="AU484" s="275" t="s">
        <v>92</v>
      </c>
      <c r="AV484" s="15" t="s">
        <v>148</v>
      </c>
      <c r="AW484" s="15" t="s">
        <v>36</v>
      </c>
      <c r="AX484" s="15" t="s">
        <v>87</v>
      </c>
      <c r="AY484" s="275" t="s">
        <v>142</v>
      </c>
    </row>
    <row r="485" s="2" customFormat="1" ht="24" customHeight="1">
      <c r="A485" s="39"/>
      <c r="B485" s="40"/>
      <c r="C485" s="230" t="s">
        <v>391</v>
      </c>
      <c r="D485" s="230" t="s">
        <v>144</v>
      </c>
      <c r="E485" s="231" t="s">
        <v>392</v>
      </c>
      <c r="F485" s="232" t="s">
        <v>393</v>
      </c>
      <c r="G485" s="233" t="s">
        <v>168</v>
      </c>
      <c r="H485" s="234">
        <v>0.19500000000000001</v>
      </c>
      <c r="I485" s="235"/>
      <c r="J485" s="236">
        <f>ROUND(I485*H485,2)</f>
        <v>0</v>
      </c>
      <c r="K485" s="232" t="s">
        <v>147</v>
      </c>
      <c r="L485" s="45"/>
      <c r="M485" s="237" t="s">
        <v>1</v>
      </c>
      <c r="N485" s="238" t="s">
        <v>47</v>
      </c>
      <c r="O485" s="92"/>
      <c r="P485" s="239">
        <f>O485*H485</f>
        <v>0</v>
      </c>
      <c r="Q485" s="239">
        <v>2.45329</v>
      </c>
      <c r="R485" s="239">
        <f>Q485*H485</f>
        <v>0.47839155</v>
      </c>
      <c r="S485" s="239">
        <v>0</v>
      </c>
      <c r="T485" s="24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1" t="s">
        <v>148</v>
      </c>
      <c r="AT485" s="241" t="s">
        <v>144</v>
      </c>
      <c r="AU485" s="241" t="s">
        <v>92</v>
      </c>
      <c r="AY485" s="18" t="s">
        <v>142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8" t="s">
        <v>87</v>
      </c>
      <c r="BK485" s="242">
        <f>ROUND(I485*H485,2)</f>
        <v>0</v>
      </c>
      <c r="BL485" s="18" t="s">
        <v>148</v>
      </c>
      <c r="BM485" s="241" t="s">
        <v>394</v>
      </c>
    </row>
    <row r="486" s="13" customFormat="1">
      <c r="A486" s="13"/>
      <c r="B486" s="243"/>
      <c r="C486" s="244"/>
      <c r="D486" s="245" t="s">
        <v>150</v>
      </c>
      <c r="E486" s="246" t="s">
        <v>1</v>
      </c>
      <c r="F486" s="247" t="s">
        <v>151</v>
      </c>
      <c r="G486" s="244"/>
      <c r="H486" s="246" t="s">
        <v>1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3" t="s">
        <v>150</v>
      </c>
      <c r="AU486" s="253" t="s">
        <v>92</v>
      </c>
      <c r="AV486" s="13" t="s">
        <v>87</v>
      </c>
      <c r="AW486" s="13" t="s">
        <v>36</v>
      </c>
      <c r="AX486" s="13" t="s">
        <v>82</v>
      </c>
      <c r="AY486" s="253" t="s">
        <v>142</v>
      </c>
    </row>
    <row r="487" s="13" customFormat="1">
      <c r="A487" s="13"/>
      <c r="B487" s="243"/>
      <c r="C487" s="244"/>
      <c r="D487" s="245" t="s">
        <v>150</v>
      </c>
      <c r="E487" s="246" t="s">
        <v>1</v>
      </c>
      <c r="F487" s="247" t="s">
        <v>152</v>
      </c>
      <c r="G487" s="244"/>
      <c r="H487" s="246" t="s">
        <v>1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3" t="s">
        <v>150</v>
      </c>
      <c r="AU487" s="253" t="s">
        <v>92</v>
      </c>
      <c r="AV487" s="13" t="s">
        <v>87</v>
      </c>
      <c r="AW487" s="13" t="s">
        <v>36</v>
      </c>
      <c r="AX487" s="13" t="s">
        <v>82</v>
      </c>
      <c r="AY487" s="253" t="s">
        <v>142</v>
      </c>
    </row>
    <row r="488" s="13" customFormat="1">
      <c r="A488" s="13"/>
      <c r="B488" s="243"/>
      <c r="C488" s="244"/>
      <c r="D488" s="245" t="s">
        <v>150</v>
      </c>
      <c r="E488" s="246" t="s">
        <v>1</v>
      </c>
      <c r="F488" s="247" t="s">
        <v>205</v>
      </c>
      <c r="G488" s="244"/>
      <c r="H488" s="246" t="s">
        <v>1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3" t="s">
        <v>150</v>
      </c>
      <c r="AU488" s="253" t="s">
        <v>92</v>
      </c>
      <c r="AV488" s="13" t="s">
        <v>87</v>
      </c>
      <c r="AW488" s="13" t="s">
        <v>36</v>
      </c>
      <c r="AX488" s="13" t="s">
        <v>82</v>
      </c>
      <c r="AY488" s="253" t="s">
        <v>142</v>
      </c>
    </row>
    <row r="489" s="14" customFormat="1">
      <c r="A489" s="14"/>
      <c r="B489" s="254"/>
      <c r="C489" s="255"/>
      <c r="D489" s="245" t="s">
        <v>150</v>
      </c>
      <c r="E489" s="256" t="s">
        <v>1</v>
      </c>
      <c r="F489" s="257" t="s">
        <v>395</v>
      </c>
      <c r="G489" s="255"/>
      <c r="H489" s="258">
        <v>0.19500000000000001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64" t="s">
        <v>150</v>
      </c>
      <c r="AU489" s="264" t="s">
        <v>92</v>
      </c>
      <c r="AV489" s="14" t="s">
        <v>92</v>
      </c>
      <c r="AW489" s="14" t="s">
        <v>36</v>
      </c>
      <c r="AX489" s="14" t="s">
        <v>82</v>
      </c>
      <c r="AY489" s="264" t="s">
        <v>142</v>
      </c>
    </row>
    <row r="490" s="15" customFormat="1">
      <c r="A490" s="15"/>
      <c r="B490" s="265"/>
      <c r="C490" s="266"/>
      <c r="D490" s="245" t="s">
        <v>150</v>
      </c>
      <c r="E490" s="267" t="s">
        <v>1</v>
      </c>
      <c r="F490" s="268" t="s">
        <v>157</v>
      </c>
      <c r="G490" s="266"/>
      <c r="H490" s="269">
        <v>0.19500000000000001</v>
      </c>
      <c r="I490" s="270"/>
      <c r="J490" s="266"/>
      <c r="K490" s="266"/>
      <c r="L490" s="271"/>
      <c r="M490" s="272"/>
      <c r="N490" s="273"/>
      <c r="O490" s="273"/>
      <c r="P490" s="273"/>
      <c r="Q490" s="273"/>
      <c r="R490" s="273"/>
      <c r="S490" s="273"/>
      <c r="T490" s="274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75" t="s">
        <v>150</v>
      </c>
      <c r="AU490" s="275" t="s">
        <v>92</v>
      </c>
      <c r="AV490" s="15" t="s">
        <v>148</v>
      </c>
      <c r="AW490" s="15" t="s">
        <v>36</v>
      </c>
      <c r="AX490" s="15" t="s">
        <v>87</v>
      </c>
      <c r="AY490" s="275" t="s">
        <v>142</v>
      </c>
    </row>
    <row r="491" s="2" customFormat="1" ht="24" customHeight="1">
      <c r="A491" s="39"/>
      <c r="B491" s="40"/>
      <c r="C491" s="230" t="s">
        <v>396</v>
      </c>
      <c r="D491" s="230" t="s">
        <v>144</v>
      </c>
      <c r="E491" s="231" t="s">
        <v>397</v>
      </c>
      <c r="F491" s="232" t="s">
        <v>398</v>
      </c>
      <c r="G491" s="233" t="s">
        <v>168</v>
      </c>
      <c r="H491" s="234">
        <v>2.3140000000000001</v>
      </c>
      <c r="I491" s="235"/>
      <c r="J491" s="236">
        <f>ROUND(I491*H491,2)</f>
        <v>0</v>
      </c>
      <c r="K491" s="232" t="s">
        <v>147</v>
      </c>
      <c r="L491" s="45"/>
      <c r="M491" s="237" t="s">
        <v>1</v>
      </c>
      <c r="N491" s="238" t="s">
        <v>47</v>
      </c>
      <c r="O491" s="92"/>
      <c r="P491" s="239">
        <f>O491*H491</f>
        <v>0</v>
      </c>
      <c r="Q491" s="239">
        <v>2.45329</v>
      </c>
      <c r="R491" s="239">
        <f>Q491*H491</f>
        <v>5.6769130600000004</v>
      </c>
      <c r="S491" s="239">
        <v>0</v>
      </c>
      <c r="T491" s="24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1" t="s">
        <v>148</v>
      </c>
      <c r="AT491" s="241" t="s">
        <v>144</v>
      </c>
      <c r="AU491" s="241" t="s">
        <v>92</v>
      </c>
      <c r="AY491" s="18" t="s">
        <v>142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8" t="s">
        <v>87</v>
      </c>
      <c r="BK491" s="242">
        <f>ROUND(I491*H491,2)</f>
        <v>0</v>
      </c>
      <c r="BL491" s="18" t="s">
        <v>148</v>
      </c>
      <c r="BM491" s="241" t="s">
        <v>399</v>
      </c>
    </row>
    <row r="492" s="13" customFormat="1">
      <c r="A492" s="13"/>
      <c r="B492" s="243"/>
      <c r="C492" s="244"/>
      <c r="D492" s="245" t="s">
        <v>150</v>
      </c>
      <c r="E492" s="246" t="s">
        <v>1</v>
      </c>
      <c r="F492" s="247" t="s">
        <v>151</v>
      </c>
      <c r="G492" s="244"/>
      <c r="H492" s="246" t="s">
        <v>1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3" t="s">
        <v>150</v>
      </c>
      <c r="AU492" s="253" t="s">
        <v>92</v>
      </c>
      <c r="AV492" s="13" t="s">
        <v>87</v>
      </c>
      <c r="AW492" s="13" t="s">
        <v>36</v>
      </c>
      <c r="AX492" s="13" t="s">
        <v>82</v>
      </c>
      <c r="AY492" s="253" t="s">
        <v>142</v>
      </c>
    </row>
    <row r="493" s="13" customFormat="1">
      <c r="A493" s="13"/>
      <c r="B493" s="243"/>
      <c r="C493" s="244"/>
      <c r="D493" s="245" t="s">
        <v>150</v>
      </c>
      <c r="E493" s="246" t="s">
        <v>1</v>
      </c>
      <c r="F493" s="247" t="s">
        <v>152</v>
      </c>
      <c r="G493" s="244"/>
      <c r="H493" s="246" t="s">
        <v>1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3" t="s">
        <v>150</v>
      </c>
      <c r="AU493" s="253" t="s">
        <v>92</v>
      </c>
      <c r="AV493" s="13" t="s">
        <v>87</v>
      </c>
      <c r="AW493" s="13" t="s">
        <v>36</v>
      </c>
      <c r="AX493" s="13" t="s">
        <v>82</v>
      </c>
      <c r="AY493" s="253" t="s">
        <v>142</v>
      </c>
    </row>
    <row r="494" s="13" customFormat="1">
      <c r="A494" s="13"/>
      <c r="B494" s="243"/>
      <c r="C494" s="244"/>
      <c r="D494" s="245" t="s">
        <v>150</v>
      </c>
      <c r="E494" s="246" t="s">
        <v>1</v>
      </c>
      <c r="F494" s="247" t="s">
        <v>154</v>
      </c>
      <c r="G494" s="244"/>
      <c r="H494" s="246" t="s">
        <v>1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3" t="s">
        <v>150</v>
      </c>
      <c r="AU494" s="253" t="s">
        <v>92</v>
      </c>
      <c r="AV494" s="13" t="s">
        <v>87</v>
      </c>
      <c r="AW494" s="13" t="s">
        <v>36</v>
      </c>
      <c r="AX494" s="13" t="s">
        <v>82</v>
      </c>
      <c r="AY494" s="253" t="s">
        <v>142</v>
      </c>
    </row>
    <row r="495" s="14" customFormat="1">
      <c r="A495" s="14"/>
      <c r="B495" s="254"/>
      <c r="C495" s="255"/>
      <c r="D495" s="245" t="s">
        <v>150</v>
      </c>
      <c r="E495" s="256" t="s">
        <v>1</v>
      </c>
      <c r="F495" s="257" t="s">
        <v>400</v>
      </c>
      <c r="G495" s="255"/>
      <c r="H495" s="258">
        <v>2.1829999999999998</v>
      </c>
      <c r="I495" s="259"/>
      <c r="J495" s="255"/>
      <c r="K495" s="255"/>
      <c r="L495" s="260"/>
      <c r="M495" s="261"/>
      <c r="N495" s="262"/>
      <c r="O495" s="262"/>
      <c r="P495" s="262"/>
      <c r="Q495" s="262"/>
      <c r="R495" s="262"/>
      <c r="S495" s="262"/>
      <c r="T495" s="263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64" t="s">
        <v>150</v>
      </c>
      <c r="AU495" s="264" t="s">
        <v>92</v>
      </c>
      <c r="AV495" s="14" t="s">
        <v>92</v>
      </c>
      <c r="AW495" s="14" t="s">
        <v>36</v>
      </c>
      <c r="AX495" s="14" t="s">
        <v>82</v>
      </c>
      <c r="AY495" s="264" t="s">
        <v>142</v>
      </c>
    </row>
    <row r="496" s="14" customFormat="1">
      <c r="A496" s="14"/>
      <c r="B496" s="254"/>
      <c r="C496" s="255"/>
      <c r="D496" s="245" t="s">
        <v>150</v>
      </c>
      <c r="E496" s="256" t="s">
        <v>1</v>
      </c>
      <c r="F496" s="257" t="s">
        <v>401</v>
      </c>
      <c r="G496" s="255"/>
      <c r="H496" s="258">
        <v>0.13100000000000001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4" t="s">
        <v>150</v>
      </c>
      <c r="AU496" s="264" t="s">
        <v>92</v>
      </c>
      <c r="AV496" s="14" t="s">
        <v>92</v>
      </c>
      <c r="AW496" s="14" t="s">
        <v>36</v>
      </c>
      <c r="AX496" s="14" t="s">
        <v>82</v>
      </c>
      <c r="AY496" s="264" t="s">
        <v>142</v>
      </c>
    </row>
    <row r="497" s="15" customFormat="1">
      <c r="A497" s="15"/>
      <c r="B497" s="265"/>
      <c r="C497" s="266"/>
      <c r="D497" s="245" t="s">
        <v>150</v>
      </c>
      <c r="E497" s="267" t="s">
        <v>1</v>
      </c>
      <c r="F497" s="268" t="s">
        <v>157</v>
      </c>
      <c r="G497" s="266"/>
      <c r="H497" s="269">
        <v>2.3140000000000001</v>
      </c>
      <c r="I497" s="270"/>
      <c r="J497" s="266"/>
      <c r="K497" s="266"/>
      <c r="L497" s="271"/>
      <c r="M497" s="272"/>
      <c r="N497" s="273"/>
      <c r="O497" s="273"/>
      <c r="P497" s="273"/>
      <c r="Q497" s="273"/>
      <c r="R497" s="273"/>
      <c r="S497" s="273"/>
      <c r="T497" s="274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5" t="s">
        <v>150</v>
      </c>
      <c r="AU497" s="275" t="s">
        <v>92</v>
      </c>
      <c r="AV497" s="15" t="s">
        <v>148</v>
      </c>
      <c r="AW497" s="15" t="s">
        <v>36</v>
      </c>
      <c r="AX497" s="15" t="s">
        <v>87</v>
      </c>
      <c r="AY497" s="275" t="s">
        <v>142</v>
      </c>
    </row>
    <row r="498" s="2" customFormat="1" ht="24" customHeight="1">
      <c r="A498" s="39"/>
      <c r="B498" s="40"/>
      <c r="C498" s="230" t="s">
        <v>402</v>
      </c>
      <c r="D498" s="230" t="s">
        <v>144</v>
      </c>
      <c r="E498" s="231" t="s">
        <v>403</v>
      </c>
      <c r="F498" s="232" t="s">
        <v>404</v>
      </c>
      <c r="G498" s="233" t="s">
        <v>90</v>
      </c>
      <c r="H498" s="234">
        <v>19.285</v>
      </c>
      <c r="I498" s="235"/>
      <c r="J498" s="236">
        <f>ROUND(I498*H498,2)</f>
        <v>0</v>
      </c>
      <c r="K498" s="232" t="s">
        <v>1</v>
      </c>
      <c r="L498" s="45"/>
      <c r="M498" s="237" t="s">
        <v>1</v>
      </c>
      <c r="N498" s="238" t="s">
        <v>47</v>
      </c>
      <c r="O498" s="92"/>
      <c r="P498" s="239">
        <f>O498*H498</f>
        <v>0</v>
      </c>
      <c r="Q498" s="239">
        <v>2.45329</v>
      </c>
      <c r="R498" s="239">
        <f>Q498*H498</f>
        <v>47.311697649999999</v>
      </c>
      <c r="S498" s="239">
        <v>0</v>
      </c>
      <c r="T498" s="24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1" t="s">
        <v>148</v>
      </c>
      <c r="AT498" s="241" t="s">
        <v>144</v>
      </c>
      <c r="AU498" s="241" t="s">
        <v>92</v>
      </c>
      <c r="AY498" s="18" t="s">
        <v>142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8" t="s">
        <v>87</v>
      </c>
      <c r="BK498" s="242">
        <f>ROUND(I498*H498,2)</f>
        <v>0</v>
      </c>
      <c r="BL498" s="18" t="s">
        <v>148</v>
      </c>
      <c r="BM498" s="241" t="s">
        <v>405</v>
      </c>
    </row>
    <row r="499" s="13" customFormat="1">
      <c r="A499" s="13"/>
      <c r="B499" s="243"/>
      <c r="C499" s="244"/>
      <c r="D499" s="245" t="s">
        <v>150</v>
      </c>
      <c r="E499" s="246" t="s">
        <v>1</v>
      </c>
      <c r="F499" s="247" t="s">
        <v>151</v>
      </c>
      <c r="G499" s="244"/>
      <c r="H499" s="246" t="s">
        <v>1</v>
      </c>
      <c r="I499" s="248"/>
      <c r="J499" s="244"/>
      <c r="K499" s="244"/>
      <c r="L499" s="249"/>
      <c r="M499" s="250"/>
      <c r="N499" s="251"/>
      <c r="O499" s="251"/>
      <c r="P499" s="251"/>
      <c r="Q499" s="251"/>
      <c r="R499" s="251"/>
      <c r="S499" s="251"/>
      <c r="T499" s="252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3" t="s">
        <v>150</v>
      </c>
      <c r="AU499" s="253" t="s">
        <v>92</v>
      </c>
      <c r="AV499" s="13" t="s">
        <v>87</v>
      </c>
      <c r="AW499" s="13" t="s">
        <v>36</v>
      </c>
      <c r="AX499" s="13" t="s">
        <v>82</v>
      </c>
      <c r="AY499" s="253" t="s">
        <v>142</v>
      </c>
    </row>
    <row r="500" s="13" customFormat="1">
      <c r="A500" s="13"/>
      <c r="B500" s="243"/>
      <c r="C500" s="244"/>
      <c r="D500" s="245" t="s">
        <v>150</v>
      </c>
      <c r="E500" s="246" t="s">
        <v>1</v>
      </c>
      <c r="F500" s="247" t="s">
        <v>152</v>
      </c>
      <c r="G500" s="244"/>
      <c r="H500" s="246" t="s">
        <v>1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3" t="s">
        <v>150</v>
      </c>
      <c r="AU500" s="253" t="s">
        <v>92</v>
      </c>
      <c r="AV500" s="13" t="s">
        <v>87</v>
      </c>
      <c r="AW500" s="13" t="s">
        <v>36</v>
      </c>
      <c r="AX500" s="13" t="s">
        <v>82</v>
      </c>
      <c r="AY500" s="253" t="s">
        <v>142</v>
      </c>
    </row>
    <row r="501" s="13" customFormat="1">
      <c r="A501" s="13"/>
      <c r="B501" s="243"/>
      <c r="C501" s="244"/>
      <c r="D501" s="245" t="s">
        <v>150</v>
      </c>
      <c r="E501" s="246" t="s">
        <v>1</v>
      </c>
      <c r="F501" s="247" t="s">
        <v>154</v>
      </c>
      <c r="G501" s="244"/>
      <c r="H501" s="246" t="s">
        <v>1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3" t="s">
        <v>150</v>
      </c>
      <c r="AU501" s="253" t="s">
        <v>92</v>
      </c>
      <c r="AV501" s="13" t="s">
        <v>87</v>
      </c>
      <c r="AW501" s="13" t="s">
        <v>36</v>
      </c>
      <c r="AX501" s="13" t="s">
        <v>82</v>
      </c>
      <c r="AY501" s="253" t="s">
        <v>142</v>
      </c>
    </row>
    <row r="502" s="14" customFormat="1">
      <c r="A502" s="14"/>
      <c r="B502" s="254"/>
      <c r="C502" s="255"/>
      <c r="D502" s="245" t="s">
        <v>150</v>
      </c>
      <c r="E502" s="256" t="s">
        <v>1</v>
      </c>
      <c r="F502" s="257" t="s">
        <v>155</v>
      </c>
      <c r="G502" s="255"/>
      <c r="H502" s="258">
        <v>18.190999999999999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4" t="s">
        <v>150</v>
      </c>
      <c r="AU502" s="264" t="s">
        <v>92</v>
      </c>
      <c r="AV502" s="14" t="s">
        <v>92</v>
      </c>
      <c r="AW502" s="14" t="s">
        <v>36</v>
      </c>
      <c r="AX502" s="14" t="s">
        <v>82</v>
      </c>
      <c r="AY502" s="264" t="s">
        <v>142</v>
      </c>
    </row>
    <row r="503" s="14" customFormat="1">
      <c r="A503" s="14"/>
      <c r="B503" s="254"/>
      <c r="C503" s="255"/>
      <c r="D503" s="245" t="s">
        <v>150</v>
      </c>
      <c r="E503" s="256" t="s">
        <v>1</v>
      </c>
      <c r="F503" s="257" t="s">
        <v>156</v>
      </c>
      <c r="G503" s="255"/>
      <c r="H503" s="258">
        <v>1.0940000000000001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4" t="s">
        <v>150</v>
      </c>
      <c r="AU503" s="264" t="s">
        <v>92</v>
      </c>
      <c r="AV503" s="14" t="s">
        <v>92</v>
      </c>
      <c r="AW503" s="14" t="s">
        <v>36</v>
      </c>
      <c r="AX503" s="14" t="s">
        <v>82</v>
      </c>
      <c r="AY503" s="264" t="s">
        <v>142</v>
      </c>
    </row>
    <row r="504" s="15" customFormat="1">
      <c r="A504" s="15"/>
      <c r="B504" s="265"/>
      <c r="C504" s="266"/>
      <c r="D504" s="245" t="s">
        <v>150</v>
      </c>
      <c r="E504" s="267" t="s">
        <v>1</v>
      </c>
      <c r="F504" s="268" t="s">
        <v>157</v>
      </c>
      <c r="G504" s="266"/>
      <c r="H504" s="269">
        <v>19.285</v>
      </c>
      <c r="I504" s="270"/>
      <c r="J504" s="266"/>
      <c r="K504" s="266"/>
      <c r="L504" s="271"/>
      <c r="M504" s="272"/>
      <c r="N504" s="273"/>
      <c r="O504" s="273"/>
      <c r="P504" s="273"/>
      <c r="Q504" s="273"/>
      <c r="R504" s="273"/>
      <c r="S504" s="273"/>
      <c r="T504" s="274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75" t="s">
        <v>150</v>
      </c>
      <c r="AU504" s="275" t="s">
        <v>92</v>
      </c>
      <c r="AV504" s="15" t="s">
        <v>148</v>
      </c>
      <c r="AW504" s="15" t="s">
        <v>36</v>
      </c>
      <c r="AX504" s="15" t="s">
        <v>87</v>
      </c>
      <c r="AY504" s="275" t="s">
        <v>142</v>
      </c>
    </row>
    <row r="505" s="2" customFormat="1" ht="24" customHeight="1">
      <c r="A505" s="39"/>
      <c r="B505" s="40"/>
      <c r="C505" s="230" t="s">
        <v>406</v>
      </c>
      <c r="D505" s="230" t="s">
        <v>144</v>
      </c>
      <c r="E505" s="231" t="s">
        <v>407</v>
      </c>
      <c r="F505" s="232" t="s">
        <v>408</v>
      </c>
      <c r="G505" s="233" t="s">
        <v>168</v>
      </c>
      <c r="H505" s="234">
        <v>0.19500000000000001</v>
      </c>
      <c r="I505" s="235"/>
      <c r="J505" s="236">
        <f>ROUND(I505*H505,2)</f>
        <v>0</v>
      </c>
      <c r="K505" s="232" t="s">
        <v>147</v>
      </c>
      <c r="L505" s="45"/>
      <c r="M505" s="237" t="s">
        <v>1</v>
      </c>
      <c r="N505" s="238" t="s">
        <v>47</v>
      </c>
      <c r="O505" s="92"/>
      <c r="P505" s="239">
        <f>O505*H505</f>
        <v>0</v>
      </c>
      <c r="Q505" s="239">
        <v>0</v>
      </c>
      <c r="R505" s="239">
        <f>Q505*H505</f>
        <v>0</v>
      </c>
      <c r="S505" s="239">
        <v>0</v>
      </c>
      <c r="T505" s="240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1" t="s">
        <v>148</v>
      </c>
      <c r="AT505" s="241" t="s">
        <v>144</v>
      </c>
      <c r="AU505" s="241" t="s">
        <v>92</v>
      </c>
      <c r="AY505" s="18" t="s">
        <v>142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8" t="s">
        <v>87</v>
      </c>
      <c r="BK505" s="242">
        <f>ROUND(I505*H505,2)</f>
        <v>0</v>
      </c>
      <c r="BL505" s="18" t="s">
        <v>148</v>
      </c>
      <c r="BM505" s="241" t="s">
        <v>409</v>
      </c>
    </row>
    <row r="506" s="2" customFormat="1" ht="24" customHeight="1">
      <c r="A506" s="39"/>
      <c r="B506" s="40"/>
      <c r="C506" s="230" t="s">
        <v>410</v>
      </c>
      <c r="D506" s="230" t="s">
        <v>144</v>
      </c>
      <c r="E506" s="231" t="s">
        <v>411</v>
      </c>
      <c r="F506" s="232" t="s">
        <v>412</v>
      </c>
      <c r="G506" s="233" t="s">
        <v>168</v>
      </c>
      <c r="H506" s="234">
        <v>2.3140000000000001</v>
      </c>
      <c r="I506" s="235"/>
      <c r="J506" s="236">
        <f>ROUND(I506*H506,2)</f>
        <v>0</v>
      </c>
      <c r="K506" s="232" t="s">
        <v>147</v>
      </c>
      <c r="L506" s="45"/>
      <c r="M506" s="237" t="s">
        <v>1</v>
      </c>
      <c r="N506" s="238" t="s">
        <v>47</v>
      </c>
      <c r="O506" s="92"/>
      <c r="P506" s="239">
        <f>O506*H506</f>
        <v>0</v>
      </c>
      <c r="Q506" s="239">
        <v>0</v>
      </c>
      <c r="R506" s="239">
        <f>Q506*H506</f>
        <v>0</v>
      </c>
      <c r="S506" s="239">
        <v>0</v>
      </c>
      <c r="T506" s="24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1" t="s">
        <v>148</v>
      </c>
      <c r="AT506" s="241" t="s">
        <v>144</v>
      </c>
      <c r="AU506" s="241" t="s">
        <v>92</v>
      </c>
      <c r="AY506" s="18" t="s">
        <v>142</v>
      </c>
      <c r="BE506" s="242">
        <f>IF(N506="základní",J506,0)</f>
        <v>0</v>
      </c>
      <c r="BF506" s="242">
        <f>IF(N506="snížená",J506,0)</f>
        <v>0</v>
      </c>
      <c r="BG506" s="242">
        <f>IF(N506="zákl. přenesená",J506,0)</f>
        <v>0</v>
      </c>
      <c r="BH506" s="242">
        <f>IF(N506="sníž. přenesená",J506,0)</f>
        <v>0</v>
      </c>
      <c r="BI506" s="242">
        <f>IF(N506="nulová",J506,0)</f>
        <v>0</v>
      </c>
      <c r="BJ506" s="18" t="s">
        <v>87</v>
      </c>
      <c r="BK506" s="242">
        <f>ROUND(I506*H506,2)</f>
        <v>0</v>
      </c>
      <c r="BL506" s="18" t="s">
        <v>148</v>
      </c>
      <c r="BM506" s="241" t="s">
        <v>413</v>
      </c>
    </row>
    <row r="507" s="13" customFormat="1">
      <c r="A507" s="13"/>
      <c r="B507" s="243"/>
      <c r="C507" s="244"/>
      <c r="D507" s="245" t="s">
        <v>150</v>
      </c>
      <c r="E507" s="246" t="s">
        <v>1</v>
      </c>
      <c r="F507" s="247" t="s">
        <v>151</v>
      </c>
      <c r="G507" s="244"/>
      <c r="H507" s="246" t="s">
        <v>1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3" t="s">
        <v>150</v>
      </c>
      <c r="AU507" s="253" t="s">
        <v>92</v>
      </c>
      <c r="AV507" s="13" t="s">
        <v>87</v>
      </c>
      <c r="AW507" s="13" t="s">
        <v>36</v>
      </c>
      <c r="AX507" s="13" t="s">
        <v>82</v>
      </c>
      <c r="AY507" s="253" t="s">
        <v>142</v>
      </c>
    </row>
    <row r="508" s="13" customFormat="1">
      <c r="A508" s="13"/>
      <c r="B508" s="243"/>
      <c r="C508" s="244"/>
      <c r="D508" s="245" t="s">
        <v>150</v>
      </c>
      <c r="E508" s="246" t="s">
        <v>1</v>
      </c>
      <c r="F508" s="247" t="s">
        <v>152</v>
      </c>
      <c r="G508" s="244"/>
      <c r="H508" s="246" t="s">
        <v>1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3" t="s">
        <v>150</v>
      </c>
      <c r="AU508" s="253" t="s">
        <v>92</v>
      </c>
      <c r="AV508" s="13" t="s">
        <v>87</v>
      </c>
      <c r="AW508" s="13" t="s">
        <v>36</v>
      </c>
      <c r="AX508" s="13" t="s">
        <v>82</v>
      </c>
      <c r="AY508" s="253" t="s">
        <v>142</v>
      </c>
    </row>
    <row r="509" s="13" customFormat="1">
      <c r="A509" s="13"/>
      <c r="B509" s="243"/>
      <c r="C509" s="244"/>
      <c r="D509" s="245" t="s">
        <v>150</v>
      </c>
      <c r="E509" s="246" t="s">
        <v>1</v>
      </c>
      <c r="F509" s="247" t="s">
        <v>154</v>
      </c>
      <c r="G509" s="244"/>
      <c r="H509" s="246" t="s">
        <v>1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3" t="s">
        <v>150</v>
      </c>
      <c r="AU509" s="253" t="s">
        <v>92</v>
      </c>
      <c r="AV509" s="13" t="s">
        <v>87</v>
      </c>
      <c r="AW509" s="13" t="s">
        <v>36</v>
      </c>
      <c r="AX509" s="13" t="s">
        <v>82</v>
      </c>
      <c r="AY509" s="253" t="s">
        <v>142</v>
      </c>
    </row>
    <row r="510" s="14" customFormat="1">
      <c r="A510" s="14"/>
      <c r="B510" s="254"/>
      <c r="C510" s="255"/>
      <c r="D510" s="245" t="s">
        <v>150</v>
      </c>
      <c r="E510" s="256" t="s">
        <v>1</v>
      </c>
      <c r="F510" s="257" t="s">
        <v>400</v>
      </c>
      <c r="G510" s="255"/>
      <c r="H510" s="258">
        <v>2.1829999999999998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4" t="s">
        <v>150</v>
      </c>
      <c r="AU510" s="264" t="s">
        <v>92</v>
      </c>
      <c r="AV510" s="14" t="s">
        <v>92</v>
      </c>
      <c r="AW510" s="14" t="s">
        <v>36</v>
      </c>
      <c r="AX510" s="14" t="s">
        <v>82</v>
      </c>
      <c r="AY510" s="264" t="s">
        <v>142</v>
      </c>
    </row>
    <row r="511" s="14" customFormat="1">
      <c r="A511" s="14"/>
      <c r="B511" s="254"/>
      <c r="C511" s="255"/>
      <c r="D511" s="245" t="s">
        <v>150</v>
      </c>
      <c r="E511" s="256" t="s">
        <v>1</v>
      </c>
      <c r="F511" s="257" t="s">
        <v>401</v>
      </c>
      <c r="G511" s="255"/>
      <c r="H511" s="258">
        <v>0.13100000000000001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4" t="s">
        <v>150</v>
      </c>
      <c r="AU511" s="264" t="s">
        <v>92</v>
      </c>
      <c r="AV511" s="14" t="s">
        <v>92</v>
      </c>
      <c r="AW511" s="14" t="s">
        <v>36</v>
      </c>
      <c r="AX511" s="14" t="s">
        <v>82</v>
      </c>
      <c r="AY511" s="264" t="s">
        <v>142</v>
      </c>
    </row>
    <row r="512" s="15" customFormat="1">
      <c r="A512" s="15"/>
      <c r="B512" s="265"/>
      <c r="C512" s="266"/>
      <c r="D512" s="245" t="s">
        <v>150</v>
      </c>
      <c r="E512" s="267" t="s">
        <v>1</v>
      </c>
      <c r="F512" s="268" t="s">
        <v>157</v>
      </c>
      <c r="G512" s="266"/>
      <c r="H512" s="269">
        <v>2.3140000000000001</v>
      </c>
      <c r="I512" s="270"/>
      <c r="J512" s="266"/>
      <c r="K512" s="266"/>
      <c r="L512" s="271"/>
      <c r="M512" s="272"/>
      <c r="N512" s="273"/>
      <c r="O512" s="273"/>
      <c r="P512" s="273"/>
      <c r="Q512" s="273"/>
      <c r="R512" s="273"/>
      <c r="S512" s="273"/>
      <c r="T512" s="274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5" t="s">
        <v>150</v>
      </c>
      <c r="AU512" s="275" t="s">
        <v>92</v>
      </c>
      <c r="AV512" s="15" t="s">
        <v>148</v>
      </c>
      <c r="AW512" s="15" t="s">
        <v>36</v>
      </c>
      <c r="AX512" s="15" t="s">
        <v>87</v>
      </c>
      <c r="AY512" s="275" t="s">
        <v>142</v>
      </c>
    </row>
    <row r="513" s="2" customFormat="1" ht="24" customHeight="1">
      <c r="A513" s="39"/>
      <c r="B513" s="40"/>
      <c r="C513" s="230" t="s">
        <v>414</v>
      </c>
      <c r="D513" s="230" t="s">
        <v>144</v>
      </c>
      <c r="E513" s="231" t="s">
        <v>415</v>
      </c>
      <c r="F513" s="232" t="s">
        <v>416</v>
      </c>
      <c r="G513" s="233" t="s">
        <v>168</v>
      </c>
      <c r="H513" s="234">
        <v>2.3140000000000001</v>
      </c>
      <c r="I513" s="235"/>
      <c r="J513" s="236">
        <f>ROUND(I513*H513,2)</f>
        <v>0</v>
      </c>
      <c r="K513" s="232" t="s">
        <v>147</v>
      </c>
      <c r="L513" s="45"/>
      <c r="M513" s="237" t="s">
        <v>1</v>
      </c>
      <c r="N513" s="238" t="s">
        <v>47</v>
      </c>
      <c r="O513" s="92"/>
      <c r="P513" s="239">
        <f>O513*H513</f>
        <v>0</v>
      </c>
      <c r="Q513" s="239">
        <v>0</v>
      </c>
      <c r="R513" s="239">
        <f>Q513*H513</f>
        <v>0</v>
      </c>
      <c r="S513" s="239">
        <v>0</v>
      </c>
      <c r="T513" s="24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1" t="s">
        <v>148</v>
      </c>
      <c r="AT513" s="241" t="s">
        <v>144</v>
      </c>
      <c r="AU513" s="241" t="s">
        <v>92</v>
      </c>
      <c r="AY513" s="18" t="s">
        <v>142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8" t="s">
        <v>87</v>
      </c>
      <c r="BK513" s="242">
        <f>ROUND(I513*H513,2)</f>
        <v>0</v>
      </c>
      <c r="BL513" s="18" t="s">
        <v>148</v>
      </c>
      <c r="BM513" s="241" t="s">
        <v>417</v>
      </c>
    </row>
    <row r="514" s="13" customFormat="1">
      <c r="A514" s="13"/>
      <c r="B514" s="243"/>
      <c r="C514" s="244"/>
      <c r="D514" s="245" t="s">
        <v>150</v>
      </c>
      <c r="E514" s="246" t="s">
        <v>1</v>
      </c>
      <c r="F514" s="247" t="s">
        <v>151</v>
      </c>
      <c r="G514" s="244"/>
      <c r="H514" s="246" t="s">
        <v>1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3" t="s">
        <v>150</v>
      </c>
      <c r="AU514" s="253" t="s">
        <v>92</v>
      </c>
      <c r="AV514" s="13" t="s">
        <v>87</v>
      </c>
      <c r="AW514" s="13" t="s">
        <v>36</v>
      </c>
      <c r="AX514" s="13" t="s">
        <v>82</v>
      </c>
      <c r="AY514" s="253" t="s">
        <v>142</v>
      </c>
    </row>
    <row r="515" s="13" customFormat="1">
      <c r="A515" s="13"/>
      <c r="B515" s="243"/>
      <c r="C515" s="244"/>
      <c r="D515" s="245" t="s">
        <v>150</v>
      </c>
      <c r="E515" s="246" t="s">
        <v>1</v>
      </c>
      <c r="F515" s="247" t="s">
        <v>152</v>
      </c>
      <c r="G515" s="244"/>
      <c r="H515" s="246" t="s">
        <v>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3" t="s">
        <v>150</v>
      </c>
      <c r="AU515" s="253" t="s">
        <v>92</v>
      </c>
      <c r="AV515" s="13" t="s">
        <v>87</v>
      </c>
      <c r="AW515" s="13" t="s">
        <v>36</v>
      </c>
      <c r="AX515" s="13" t="s">
        <v>82</v>
      </c>
      <c r="AY515" s="253" t="s">
        <v>142</v>
      </c>
    </row>
    <row r="516" s="13" customFormat="1">
      <c r="A516" s="13"/>
      <c r="B516" s="243"/>
      <c r="C516" s="244"/>
      <c r="D516" s="245" t="s">
        <v>150</v>
      </c>
      <c r="E516" s="246" t="s">
        <v>1</v>
      </c>
      <c r="F516" s="247" t="s">
        <v>154</v>
      </c>
      <c r="G516" s="244"/>
      <c r="H516" s="246" t="s">
        <v>1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3" t="s">
        <v>150</v>
      </c>
      <c r="AU516" s="253" t="s">
        <v>92</v>
      </c>
      <c r="AV516" s="13" t="s">
        <v>87</v>
      </c>
      <c r="AW516" s="13" t="s">
        <v>36</v>
      </c>
      <c r="AX516" s="13" t="s">
        <v>82</v>
      </c>
      <c r="AY516" s="253" t="s">
        <v>142</v>
      </c>
    </row>
    <row r="517" s="14" customFormat="1">
      <c r="A517" s="14"/>
      <c r="B517" s="254"/>
      <c r="C517" s="255"/>
      <c r="D517" s="245" t="s">
        <v>150</v>
      </c>
      <c r="E517" s="256" t="s">
        <v>1</v>
      </c>
      <c r="F517" s="257" t="s">
        <v>400</v>
      </c>
      <c r="G517" s="255"/>
      <c r="H517" s="258">
        <v>2.1829999999999998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64" t="s">
        <v>150</v>
      </c>
      <c r="AU517" s="264" t="s">
        <v>92</v>
      </c>
      <c r="AV517" s="14" t="s">
        <v>92</v>
      </c>
      <c r="AW517" s="14" t="s">
        <v>36</v>
      </c>
      <c r="AX517" s="14" t="s">
        <v>82</v>
      </c>
      <c r="AY517" s="264" t="s">
        <v>142</v>
      </c>
    </row>
    <row r="518" s="14" customFormat="1">
      <c r="A518" s="14"/>
      <c r="B518" s="254"/>
      <c r="C518" s="255"/>
      <c r="D518" s="245" t="s">
        <v>150</v>
      </c>
      <c r="E518" s="256" t="s">
        <v>1</v>
      </c>
      <c r="F518" s="257" t="s">
        <v>401</v>
      </c>
      <c r="G518" s="255"/>
      <c r="H518" s="258">
        <v>0.13100000000000001</v>
      </c>
      <c r="I518" s="259"/>
      <c r="J518" s="255"/>
      <c r="K518" s="255"/>
      <c r="L518" s="260"/>
      <c r="M518" s="261"/>
      <c r="N518" s="262"/>
      <c r="O518" s="262"/>
      <c r="P518" s="262"/>
      <c r="Q518" s="262"/>
      <c r="R518" s="262"/>
      <c r="S518" s="262"/>
      <c r="T518" s="26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64" t="s">
        <v>150</v>
      </c>
      <c r="AU518" s="264" t="s">
        <v>92</v>
      </c>
      <c r="AV518" s="14" t="s">
        <v>92</v>
      </c>
      <c r="AW518" s="14" t="s">
        <v>36</v>
      </c>
      <c r="AX518" s="14" t="s">
        <v>82</v>
      </c>
      <c r="AY518" s="264" t="s">
        <v>142</v>
      </c>
    </row>
    <row r="519" s="15" customFormat="1">
      <c r="A519" s="15"/>
      <c r="B519" s="265"/>
      <c r="C519" s="266"/>
      <c r="D519" s="245" t="s">
        <v>150</v>
      </c>
      <c r="E519" s="267" t="s">
        <v>1</v>
      </c>
      <c r="F519" s="268" t="s">
        <v>157</v>
      </c>
      <c r="G519" s="266"/>
      <c r="H519" s="269">
        <v>2.3140000000000001</v>
      </c>
      <c r="I519" s="270"/>
      <c r="J519" s="266"/>
      <c r="K519" s="266"/>
      <c r="L519" s="271"/>
      <c r="M519" s="272"/>
      <c r="N519" s="273"/>
      <c r="O519" s="273"/>
      <c r="P519" s="273"/>
      <c r="Q519" s="273"/>
      <c r="R519" s="273"/>
      <c r="S519" s="273"/>
      <c r="T519" s="274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5" t="s">
        <v>150</v>
      </c>
      <c r="AU519" s="275" t="s">
        <v>92</v>
      </c>
      <c r="AV519" s="15" t="s">
        <v>148</v>
      </c>
      <c r="AW519" s="15" t="s">
        <v>36</v>
      </c>
      <c r="AX519" s="15" t="s">
        <v>87</v>
      </c>
      <c r="AY519" s="275" t="s">
        <v>142</v>
      </c>
    </row>
    <row r="520" s="2" customFormat="1" ht="16.5" customHeight="1">
      <c r="A520" s="39"/>
      <c r="B520" s="40"/>
      <c r="C520" s="230" t="s">
        <v>418</v>
      </c>
      <c r="D520" s="230" t="s">
        <v>144</v>
      </c>
      <c r="E520" s="231" t="s">
        <v>419</v>
      </c>
      <c r="F520" s="232" t="s">
        <v>420</v>
      </c>
      <c r="G520" s="233" t="s">
        <v>168</v>
      </c>
      <c r="H520" s="234">
        <v>2.3140000000000001</v>
      </c>
      <c r="I520" s="235"/>
      <c r="J520" s="236">
        <f>ROUND(I520*H520,2)</f>
        <v>0</v>
      </c>
      <c r="K520" s="232" t="s">
        <v>147</v>
      </c>
      <c r="L520" s="45"/>
      <c r="M520" s="237" t="s">
        <v>1</v>
      </c>
      <c r="N520" s="238" t="s">
        <v>47</v>
      </c>
      <c r="O520" s="92"/>
      <c r="P520" s="239">
        <f>O520*H520</f>
        <v>0</v>
      </c>
      <c r="Q520" s="239">
        <v>0</v>
      </c>
      <c r="R520" s="239">
        <f>Q520*H520</f>
        <v>0</v>
      </c>
      <c r="S520" s="239">
        <v>0</v>
      </c>
      <c r="T520" s="240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1" t="s">
        <v>148</v>
      </c>
      <c r="AT520" s="241" t="s">
        <v>144</v>
      </c>
      <c r="AU520" s="241" t="s">
        <v>92</v>
      </c>
      <c r="AY520" s="18" t="s">
        <v>142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8" t="s">
        <v>87</v>
      </c>
      <c r="BK520" s="242">
        <f>ROUND(I520*H520,2)</f>
        <v>0</v>
      </c>
      <c r="BL520" s="18" t="s">
        <v>148</v>
      </c>
      <c r="BM520" s="241" t="s">
        <v>421</v>
      </c>
    </row>
    <row r="521" s="13" customFormat="1">
      <c r="A521" s="13"/>
      <c r="B521" s="243"/>
      <c r="C521" s="244"/>
      <c r="D521" s="245" t="s">
        <v>150</v>
      </c>
      <c r="E521" s="246" t="s">
        <v>1</v>
      </c>
      <c r="F521" s="247" t="s">
        <v>151</v>
      </c>
      <c r="G521" s="244"/>
      <c r="H521" s="246" t="s">
        <v>1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3" t="s">
        <v>150</v>
      </c>
      <c r="AU521" s="253" t="s">
        <v>92</v>
      </c>
      <c r="AV521" s="13" t="s">
        <v>87</v>
      </c>
      <c r="AW521" s="13" t="s">
        <v>36</v>
      </c>
      <c r="AX521" s="13" t="s">
        <v>82</v>
      </c>
      <c r="AY521" s="253" t="s">
        <v>142</v>
      </c>
    </row>
    <row r="522" s="13" customFormat="1">
      <c r="A522" s="13"/>
      <c r="B522" s="243"/>
      <c r="C522" s="244"/>
      <c r="D522" s="245" t="s">
        <v>150</v>
      </c>
      <c r="E522" s="246" t="s">
        <v>1</v>
      </c>
      <c r="F522" s="247" t="s">
        <v>152</v>
      </c>
      <c r="G522" s="244"/>
      <c r="H522" s="246" t="s">
        <v>1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3" t="s">
        <v>150</v>
      </c>
      <c r="AU522" s="253" t="s">
        <v>92</v>
      </c>
      <c r="AV522" s="13" t="s">
        <v>87</v>
      </c>
      <c r="AW522" s="13" t="s">
        <v>36</v>
      </c>
      <c r="AX522" s="13" t="s">
        <v>82</v>
      </c>
      <c r="AY522" s="253" t="s">
        <v>142</v>
      </c>
    </row>
    <row r="523" s="13" customFormat="1">
      <c r="A523" s="13"/>
      <c r="B523" s="243"/>
      <c r="C523" s="244"/>
      <c r="D523" s="245" t="s">
        <v>150</v>
      </c>
      <c r="E523" s="246" t="s">
        <v>1</v>
      </c>
      <c r="F523" s="247" t="s">
        <v>154</v>
      </c>
      <c r="G523" s="244"/>
      <c r="H523" s="246" t="s">
        <v>1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3" t="s">
        <v>150</v>
      </c>
      <c r="AU523" s="253" t="s">
        <v>92</v>
      </c>
      <c r="AV523" s="13" t="s">
        <v>87</v>
      </c>
      <c r="AW523" s="13" t="s">
        <v>36</v>
      </c>
      <c r="AX523" s="13" t="s">
        <v>82</v>
      </c>
      <c r="AY523" s="253" t="s">
        <v>142</v>
      </c>
    </row>
    <row r="524" s="14" customFormat="1">
      <c r="A524" s="14"/>
      <c r="B524" s="254"/>
      <c r="C524" s="255"/>
      <c r="D524" s="245" t="s">
        <v>150</v>
      </c>
      <c r="E524" s="256" t="s">
        <v>1</v>
      </c>
      <c r="F524" s="257" t="s">
        <v>400</v>
      </c>
      <c r="G524" s="255"/>
      <c r="H524" s="258">
        <v>2.1829999999999998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4" t="s">
        <v>150</v>
      </c>
      <c r="AU524" s="264" t="s">
        <v>92</v>
      </c>
      <c r="AV524" s="14" t="s">
        <v>92</v>
      </c>
      <c r="AW524" s="14" t="s">
        <v>36</v>
      </c>
      <c r="AX524" s="14" t="s">
        <v>82</v>
      </c>
      <c r="AY524" s="264" t="s">
        <v>142</v>
      </c>
    </row>
    <row r="525" s="14" customFormat="1">
      <c r="A525" s="14"/>
      <c r="B525" s="254"/>
      <c r="C525" s="255"/>
      <c r="D525" s="245" t="s">
        <v>150</v>
      </c>
      <c r="E525" s="256" t="s">
        <v>1</v>
      </c>
      <c r="F525" s="257" t="s">
        <v>401</v>
      </c>
      <c r="G525" s="255"/>
      <c r="H525" s="258">
        <v>0.13100000000000001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64" t="s">
        <v>150</v>
      </c>
      <c r="AU525" s="264" t="s">
        <v>92</v>
      </c>
      <c r="AV525" s="14" t="s">
        <v>92</v>
      </c>
      <c r="AW525" s="14" t="s">
        <v>36</v>
      </c>
      <c r="AX525" s="14" t="s">
        <v>82</v>
      </c>
      <c r="AY525" s="264" t="s">
        <v>142</v>
      </c>
    </row>
    <row r="526" s="15" customFormat="1">
      <c r="A526" s="15"/>
      <c r="B526" s="265"/>
      <c r="C526" s="266"/>
      <c r="D526" s="245" t="s">
        <v>150</v>
      </c>
      <c r="E526" s="267" t="s">
        <v>1</v>
      </c>
      <c r="F526" s="268" t="s">
        <v>157</v>
      </c>
      <c r="G526" s="266"/>
      <c r="H526" s="269">
        <v>2.3140000000000001</v>
      </c>
      <c r="I526" s="270"/>
      <c r="J526" s="266"/>
      <c r="K526" s="266"/>
      <c r="L526" s="271"/>
      <c r="M526" s="272"/>
      <c r="N526" s="273"/>
      <c r="O526" s="273"/>
      <c r="P526" s="273"/>
      <c r="Q526" s="273"/>
      <c r="R526" s="273"/>
      <c r="S526" s="273"/>
      <c r="T526" s="274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5" t="s">
        <v>150</v>
      </c>
      <c r="AU526" s="275" t="s">
        <v>92</v>
      </c>
      <c r="AV526" s="15" t="s">
        <v>148</v>
      </c>
      <c r="AW526" s="15" t="s">
        <v>36</v>
      </c>
      <c r="AX526" s="15" t="s">
        <v>87</v>
      </c>
      <c r="AY526" s="275" t="s">
        <v>142</v>
      </c>
    </row>
    <row r="527" s="2" customFormat="1" ht="16.5" customHeight="1">
      <c r="A527" s="39"/>
      <c r="B527" s="40"/>
      <c r="C527" s="230" t="s">
        <v>422</v>
      </c>
      <c r="D527" s="230" t="s">
        <v>144</v>
      </c>
      <c r="E527" s="231" t="s">
        <v>423</v>
      </c>
      <c r="F527" s="232" t="s">
        <v>424</v>
      </c>
      <c r="G527" s="233" t="s">
        <v>168</v>
      </c>
      <c r="H527" s="234">
        <v>0.19500000000000001</v>
      </c>
      <c r="I527" s="235"/>
      <c r="J527" s="236">
        <f>ROUND(I527*H527,2)</f>
        <v>0</v>
      </c>
      <c r="K527" s="232" t="s">
        <v>147</v>
      </c>
      <c r="L527" s="45"/>
      <c r="M527" s="237" t="s">
        <v>1</v>
      </c>
      <c r="N527" s="238" t="s">
        <v>47</v>
      </c>
      <c r="O527" s="92"/>
      <c r="P527" s="239">
        <f>O527*H527</f>
        <v>0</v>
      </c>
      <c r="Q527" s="239">
        <v>0</v>
      </c>
      <c r="R527" s="239">
        <f>Q527*H527</f>
        <v>0</v>
      </c>
      <c r="S527" s="239">
        <v>0</v>
      </c>
      <c r="T527" s="24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148</v>
      </c>
      <c r="AT527" s="241" t="s">
        <v>144</v>
      </c>
      <c r="AU527" s="241" t="s">
        <v>92</v>
      </c>
      <c r="AY527" s="18" t="s">
        <v>142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87</v>
      </c>
      <c r="BK527" s="242">
        <f>ROUND(I527*H527,2)</f>
        <v>0</v>
      </c>
      <c r="BL527" s="18" t="s">
        <v>148</v>
      </c>
      <c r="BM527" s="241" t="s">
        <v>425</v>
      </c>
    </row>
    <row r="528" s="2" customFormat="1" ht="16.5" customHeight="1">
      <c r="A528" s="39"/>
      <c r="B528" s="40"/>
      <c r="C528" s="230" t="s">
        <v>426</v>
      </c>
      <c r="D528" s="230" t="s">
        <v>144</v>
      </c>
      <c r="E528" s="231" t="s">
        <v>427</v>
      </c>
      <c r="F528" s="232" t="s">
        <v>428</v>
      </c>
      <c r="G528" s="233" t="s">
        <v>195</v>
      </c>
      <c r="H528" s="234">
        <v>0.14599999999999999</v>
      </c>
      <c r="I528" s="235"/>
      <c r="J528" s="236">
        <f>ROUND(I528*H528,2)</f>
        <v>0</v>
      </c>
      <c r="K528" s="232" t="s">
        <v>147</v>
      </c>
      <c r="L528" s="45"/>
      <c r="M528" s="237" t="s">
        <v>1</v>
      </c>
      <c r="N528" s="238" t="s">
        <v>47</v>
      </c>
      <c r="O528" s="92"/>
      <c r="P528" s="239">
        <f>O528*H528</f>
        <v>0</v>
      </c>
      <c r="Q528" s="239">
        <v>1.06277</v>
      </c>
      <c r="R528" s="239">
        <f>Q528*H528</f>
        <v>0.15516442</v>
      </c>
      <c r="S528" s="239">
        <v>0</v>
      </c>
      <c r="T528" s="240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1" t="s">
        <v>148</v>
      </c>
      <c r="AT528" s="241" t="s">
        <v>144</v>
      </c>
      <c r="AU528" s="241" t="s">
        <v>92</v>
      </c>
      <c r="AY528" s="18" t="s">
        <v>142</v>
      </c>
      <c r="BE528" s="242">
        <f>IF(N528="základní",J528,0)</f>
        <v>0</v>
      </c>
      <c r="BF528" s="242">
        <f>IF(N528="snížená",J528,0)</f>
        <v>0</v>
      </c>
      <c r="BG528" s="242">
        <f>IF(N528="zákl. přenesená",J528,0)</f>
        <v>0</v>
      </c>
      <c r="BH528" s="242">
        <f>IF(N528="sníž. přenesená",J528,0)</f>
        <v>0</v>
      </c>
      <c r="BI528" s="242">
        <f>IF(N528="nulová",J528,0)</f>
        <v>0</v>
      </c>
      <c r="BJ528" s="18" t="s">
        <v>87</v>
      </c>
      <c r="BK528" s="242">
        <f>ROUND(I528*H528,2)</f>
        <v>0</v>
      </c>
      <c r="BL528" s="18" t="s">
        <v>148</v>
      </c>
      <c r="BM528" s="241" t="s">
        <v>429</v>
      </c>
    </row>
    <row r="529" s="13" customFormat="1">
      <c r="A529" s="13"/>
      <c r="B529" s="243"/>
      <c r="C529" s="244"/>
      <c r="D529" s="245" t="s">
        <v>150</v>
      </c>
      <c r="E529" s="246" t="s">
        <v>1</v>
      </c>
      <c r="F529" s="247" t="s">
        <v>151</v>
      </c>
      <c r="G529" s="244"/>
      <c r="H529" s="246" t="s">
        <v>1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3" t="s">
        <v>150</v>
      </c>
      <c r="AU529" s="253" t="s">
        <v>92</v>
      </c>
      <c r="AV529" s="13" t="s">
        <v>87</v>
      </c>
      <c r="AW529" s="13" t="s">
        <v>36</v>
      </c>
      <c r="AX529" s="13" t="s">
        <v>82</v>
      </c>
      <c r="AY529" s="253" t="s">
        <v>142</v>
      </c>
    </row>
    <row r="530" s="13" customFormat="1">
      <c r="A530" s="13"/>
      <c r="B530" s="243"/>
      <c r="C530" s="244"/>
      <c r="D530" s="245" t="s">
        <v>150</v>
      </c>
      <c r="E530" s="246" t="s">
        <v>1</v>
      </c>
      <c r="F530" s="247" t="s">
        <v>152</v>
      </c>
      <c r="G530" s="244"/>
      <c r="H530" s="246" t="s">
        <v>1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3" t="s">
        <v>150</v>
      </c>
      <c r="AU530" s="253" t="s">
        <v>92</v>
      </c>
      <c r="AV530" s="13" t="s">
        <v>87</v>
      </c>
      <c r="AW530" s="13" t="s">
        <v>36</v>
      </c>
      <c r="AX530" s="13" t="s">
        <v>82</v>
      </c>
      <c r="AY530" s="253" t="s">
        <v>142</v>
      </c>
    </row>
    <row r="531" s="13" customFormat="1">
      <c r="A531" s="13"/>
      <c r="B531" s="243"/>
      <c r="C531" s="244"/>
      <c r="D531" s="245" t="s">
        <v>150</v>
      </c>
      <c r="E531" s="246" t="s">
        <v>1</v>
      </c>
      <c r="F531" s="247" t="s">
        <v>216</v>
      </c>
      <c r="G531" s="244"/>
      <c r="H531" s="246" t="s">
        <v>1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3" t="s">
        <v>150</v>
      </c>
      <c r="AU531" s="253" t="s">
        <v>92</v>
      </c>
      <c r="AV531" s="13" t="s">
        <v>87</v>
      </c>
      <c r="AW531" s="13" t="s">
        <v>36</v>
      </c>
      <c r="AX531" s="13" t="s">
        <v>82</v>
      </c>
      <c r="AY531" s="253" t="s">
        <v>142</v>
      </c>
    </row>
    <row r="532" s="13" customFormat="1">
      <c r="A532" s="13"/>
      <c r="B532" s="243"/>
      <c r="C532" s="244"/>
      <c r="D532" s="245" t="s">
        <v>150</v>
      </c>
      <c r="E532" s="246" t="s">
        <v>1</v>
      </c>
      <c r="F532" s="247" t="s">
        <v>154</v>
      </c>
      <c r="G532" s="244"/>
      <c r="H532" s="246" t="s">
        <v>1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3" t="s">
        <v>150</v>
      </c>
      <c r="AU532" s="253" t="s">
        <v>92</v>
      </c>
      <c r="AV532" s="13" t="s">
        <v>87</v>
      </c>
      <c r="AW532" s="13" t="s">
        <v>36</v>
      </c>
      <c r="AX532" s="13" t="s">
        <v>82</v>
      </c>
      <c r="AY532" s="253" t="s">
        <v>142</v>
      </c>
    </row>
    <row r="533" s="14" customFormat="1">
      <c r="A533" s="14"/>
      <c r="B533" s="254"/>
      <c r="C533" s="255"/>
      <c r="D533" s="245" t="s">
        <v>150</v>
      </c>
      <c r="E533" s="256" t="s">
        <v>1</v>
      </c>
      <c r="F533" s="257" t="s">
        <v>430</v>
      </c>
      <c r="G533" s="255"/>
      <c r="H533" s="258">
        <v>0.13800000000000001</v>
      </c>
      <c r="I533" s="259"/>
      <c r="J533" s="255"/>
      <c r="K533" s="255"/>
      <c r="L533" s="260"/>
      <c r="M533" s="261"/>
      <c r="N533" s="262"/>
      <c r="O533" s="262"/>
      <c r="P533" s="262"/>
      <c r="Q533" s="262"/>
      <c r="R533" s="262"/>
      <c r="S533" s="262"/>
      <c r="T533" s="26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4" t="s">
        <v>150</v>
      </c>
      <c r="AU533" s="264" t="s">
        <v>92</v>
      </c>
      <c r="AV533" s="14" t="s">
        <v>92</v>
      </c>
      <c r="AW533" s="14" t="s">
        <v>36</v>
      </c>
      <c r="AX533" s="14" t="s">
        <v>82</v>
      </c>
      <c r="AY533" s="264" t="s">
        <v>142</v>
      </c>
    </row>
    <row r="534" s="14" customFormat="1">
      <c r="A534" s="14"/>
      <c r="B534" s="254"/>
      <c r="C534" s="255"/>
      <c r="D534" s="245" t="s">
        <v>150</v>
      </c>
      <c r="E534" s="256" t="s">
        <v>1</v>
      </c>
      <c r="F534" s="257" t="s">
        <v>431</v>
      </c>
      <c r="G534" s="255"/>
      <c r="H534" s="258">
        <v>0.0080000000000000002</v>
      </c>
      <c r="I534" s="259"/>
      <c r="J534" s="255"/>
      <c r="K534" s="255"/>
      <c r="L534" s="260"/>
      <c r="M534" s="261"/>
      <c r="N534" s="262"/>
      <c r="O534" s="262"/>
      <c r="P534" s="262"/>
      <c r="Q534" s="262"/>
      <c r="R534" s="262"/>
      <c r="S534" s="262"/>
      <c r="T534" s="26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4" t="s">
        <v>150</v>
      </c>
      <c r="AU534" s="264" t="s">
        <v>92</v>
      </c>
      <c r="AV534" s="14" t="s">
        <v>92</v>
      </c>
      <c r="AW534" s="14" t="s">
        <v>36</v>
      </c>
      <c r="AX534" s="14" t="s">
        <v>82</v>
      </c>
      <c r="AY534" s="264" t="s">
        <v>142</v>
      </c>
    </row>
    <row r="535" s="15" customFormat="1">
      <c r="A535" s="15"/>
      <c r="B535" s="265"/>
      <c r="C535" s="266"/>
      <c r="D535" s="245" t="s">
        <v>150</v>
      </c>
      <c r="E535" s="267" t="s">
        <v>1</v>
      </c>
      <c r="F535" s="268" t="s">
        <v>157</v>
      </c>
      <c r="G535" s="266"/>
      <c r="H535" s="269">
        <v>0.14599999999999999</v>
      </c>
      <c r="I535" s="270"/>
      <c r="J535" s="266"/>
      <c r="K535" s="266"/>
      <c r="L535" s="271"/>
      <c r="M535" s="272"/>
      <c r="N535" s="273"/>
      <c r="O535" s="273"/>
      <c r="P535" s="273"/>
      <c r="Q535" s="273"/>
      <c r="R535" s="273"/>
      <c r="S535" s="273"/>
      <c r="T535" s="274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5" t="s">
        <v>150</v>
      </c>
      <c r="AU535" s="275" t="s">
        <v>92</v>
      </c>
      <c r="AV535" s="15" t="s">
        <v>148</v>
      </c>
      <c r="AW535" s="15" t="s">
        <v>36</v>
      </c>
      <c r="AX535" s="15" t="s">
        <v>87</v>
      </c>
      <c r="AY535" s="275" t="s">
        <v>142</v>
      </c>
    </row>
    <row r="536" s="2" customFormat="1" ht="24" customHeight="1">
      <c r="A536" s="39"/>
      <c r="B536" s="40"/>
      <c r="C536" s="230" t="s">
        <v>432</v>
      </c>
      <c r="D536" s="230" t="s">
        <v>144</v>
      </c>
      <c r="E536" s="231" t="s">
        <v>433</v>
      </c>
      <c r="F536" s="232" t="s">
        <v>434</v>
      </c>
      <c r="G536" s="233" t="s">
        <v>230</v>
      </c>
      <c r="H536" s="234">
        <v>13</v>
      </c>
      <c r="I536" s="235"/>
      <c r="J536" s="236">
        <f>ROUND(I536*H536,2)</f>
        <v>0</v>
      </c>
      <c r="K536" s="232" t="s">
        <v>147</v>
      </c>
      <c r="L536" s="45"/>
      <c r="M536" s="237" t="s">
        <v>1</v>
      </c>
      <c r="N536" s="238" t="s">
        <v>47</v>
      </c>
      <c r="O536" s="92"/>
      <c r="P536" s="239">
        <f>O536*H536</f>
        <v>0</v>
      </c>
      <c r="Q536" s="239">
        <v>2.0000000000000002E-05</v>
      </c>
      <c r="R536" s="239">
        <f>Q536*H536</f>
        <v>0.00026000000000000003</v>
      </c>
      <c r="S536" s="239">
        <v>0</v>
      </c>
      <c r="T536" s="24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1" t="s">
        <v>239</v>
      </c>
      <c r="AT536" s="241" t="s">
        <v>144</v>
      </c>
      <c r="AU536" s="241" t="s">
        <v>92</v>
      </c>
      <c r="AY536" s="18" t="s">
        <v>142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8" t="s">
        <v>87</v>
      </c>
      <c r="BK536" s="242">
        <f>ROUND(I536*H536,2)</f>
        <v>0</v>
      </c>
      <c r="BL536" s="18" t="s">
        <v>239</v>
      </c>
      <c r="BM536" s="241" t="s">
        <v>435</v>
      </c>
    </row>
    <row r="537" s="12" customFormat="1" ht="22.8" customHeight="1">
      <c r="A537" s="12"/>
      <c r="B537" s="214"/>
      <c r="C537" s="215"/>
      <c r="D537" s="216" t="s">
        <v>81</v>
      </c>
      <c r="E537" s="228" t="s">
        <v>201</v>
      </c>
      <c r="F537" s="228" t="s">
        <v>436</v>
      </c>
      <c r="G537" s="215"/>
      <c r="H537" s="215"/>
      <c r="I537" s="218"/>
      <c r="J537" s="229">
        <f>BK537</f>
        <v>0</v>
      </c>
      <c r="K537" s="215"/>
      <c r="L537" s="220"/>
      <c r="M537" s="221"/>
      <c r="N537" s="222"/>
      <c r="O537" s="222"/>
      <c r="P537" s="223">
        <f>SUM(P538:P680)</f>
        <v>0</v>
      </c>
      <c r="Q537" s="222"/>
      <c r="R537" s="223">
        <f>SUM(R538:R680)</f>
        <v>0.069050000000000014</v>
      </c>
      <c r="S537" s="222"/>
      <c r="T537" s="224">
        <f>SUM(T538:T680)</f>
        <v>44.953084000000004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25" t="s">
        <v>87</v>
      </c>
      <c r="AT537" s="226" t="s">
        <v>81</v>
      </c>
      <c r="AU537" s="226" t="s">
        <v>87</v>
      </c>
      <c r="AY537" s="225" t="s">
        <v>142</v>
      </c>
      <c r="BK537" s="227">
        <f>SUM(BK538:BK680)</f>
        <v>0</v>
      </c>
    </row>
    <row r="538" s="2" customFormat="1" ht="24" customHeight="1">
      <c r="A538" s="39"/>
      <c r="B538" s="40"/>
      <c r="C538" s="230" t="s">
        <v>437</v>
      </c>
      <c r="D538" s="230" t="s">
        <v>144</v>
      </c>
      <c r="E538" s="231" t="s">
        <v>438</v>
      </c>
      <c r="F538" s="232" t="s">
        <v>439</v>
      </c>
      <c r="G538" s="233" t="s">
        <v>90</v>
      </c>
      <c r="H538" s="234">
        <v>221.90000000000001</v>
      </c>
      <c r="I538" s="235"/>
      <c r="J538" s="236">
        <f>ROUND(I538*H538,2)</f>
        <v>0</v>
      </c>
      <c r="K538" s="232" t="s">
        <v>147</v>
      </c>
      <c r="L538" s="45"/>
      <c r="M538" s="237" t="s">
        <v>1</v>
      </c>
      <c r="N538" s="238" t="s">
        <v>47</v>
      </c>
      <c r="O538" s="92"/>
      <c r="P538" s="239">
        <f>O538*H538</f>
        <v>0</v>
      </c>
      <c r="Q538" s="239">
        <v>0</v>
      </c>
      <c r="R538" s="239">
        <f>Q538*H538</f>
        <v>0</v>
      </c>
      <c r="S538" s="239">
        <v>0</v>
      </c>
      <c r="T538" s="240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1" t="s">
        <v>148</v>
      </c>
      <c r="AT538" s="241" t="s">
        <v>144</v>
      </c>
      <c r="AU538" s="241" t="s">
        <v>92</v>
      </c>
      <c r="AY538" s="18" t="s">
        <v>142</v>
      </c>
      <c r="BE538" s="242">
        <f>IF(N538="základní",J538,0)</f>
        <v>0</v>
      </c>
      <c r="BF538" s="242">
        <f>IF(N538="snížená",J538,0)</f>
        <v>0</v>
      </c>
      <c r="BG538" s="242">
        <f>IF(N538="zákl. přenesená",J538,0)</f>
        <v>0</v>
      </c>
      <c r="BH538" s="242">
        <f>IF(N538="sníž. přenesená",J538,0)</f>
        <v>0</v>
      </c>
      <c r="BI538" s="242">
        <f>IF(N538="nulová",J538,0)</f>
        <v>0</v>
      </c>
      <c r="BJ538" s="18" t="s">
        <v>87</v>
      </c>
      <c r="BK538" s="242">
        <f>ROUND(I538*H538,2)</f>
        <v>0</v>
      </c>
      <c r="BL538" s="18" t="s">
        <v>148</v>
      </c>
      <c r="BM538" s="241" t="s">
        <v>440</v>
      </c>
    </row>
    <row r="539" s="13" customFormat="1">
      <c r="A539" s="13"/>
      <c r="B539" s="243"/>
      <c r="C539" s="244"/>
      <c r="D539" s="245" t="s">
        <v>150</v>
      </c>
      <c r="E539" s="246" t="s">
        <v>1</v>
      </c>
      <c r="F539" s="247" t="s">
        <v>151</v>
      </c>
      <c r="G539" s="244"/>
      <c r="H539" s="246" t="s">
        <v>1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3" t="s">
        <v>150</v>
      </c>
      <c r="AU539" s="253" t="s">
        <v>92</v>
      </c>
      <c r="AV539" s="13" t="s">
        <v>87</v>
      </c>
      <c r="AW539" s="13" t="s">
        <v>36</v>
      </c>
      <c r="AX539" s="13" t="s">
        <v>82</v>
      </c>
      <c r="AY539" s="253" t="s">
        <v>142</v>
      </c>
    </row>
    <row r="540" s="13" customFormat="1">
      <c r="A540" s="13"/>
      <c r="B540" s="243"/>
      <c r="C540" s="244"/>
      <c r="D540" s="245" t="s">
        <v>150</v>
      </c>
      <c r="E540" s="246" t="s">
        <v>1</v>
      </c>
      <c r="F540" s="247" t="s">
        <v>441</v>
      </c>
      <c r="G540" s="244"/>
      <c r="H540" s="246" t="s">
        <v>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3" t="s">
        <v>150</v>
      </c>
      <c r="AU540" s="253" t="s">
        <v>92</v>
      </c>
      <c r="AV540" s="13" t="s">
        <v>87</v>
      </c>
      <c r="AW540" s="13" t="s">
        <v>36</v>
      </c>
      <c r="AX540" s="13" t="s">
        <v>82</v>
      </c>
      <c r="AY540" s="253" t="s">
        <v>142</v>
      </c>
    </row>
    <row r="541" s="13" customFormat="1">
      <c r="A541" s="13"/>
      <c r="B541" s="243"/>
      <c r="C541" s="244"/>
      <c r="D541" s="245" t="s">
        <v>150</v>
      </c>
      <c r="E541" s="246" t="s">
        <v>1</v>
      </c>
      <c r="F541" s="247" t="s">
        <v>442</v>
      </c>
      <c r="G541" s="244"/>
      <c r="H541" s="246" t="s">
        <v>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3" t="s">
        <v>150</v>
      </c>
      <c r="AU541" s="253" t="s">
        <v>92</v>
      </c>
      <c r="AV541" s="13" t="s">
        <v>87</v>
      </c>
      <c r="AW541" s="13" t="s">
        <v>36</v>
      </c>
      <c r="AX541" s="13" t="s">
        <v>82</v>
      </c>
      <c r="AY541" s="253" t="s">
        <v>142</v>
      </c>
    </row>
    <row r="542" s="14" customFormat="1">
      <c r="A542" s="14"/>
      <c r="B542" s="254"/>
      <c r="C542" s="255"/>
      <c r="D542" s="245" t="s">
        <v>150</v>
      </c>
      <c r="E542" s="256" t="s">
        <v>1</v>
      </c>
      <c r="F542" s="257" t="s">
        <v>443</v>
      </c>
      <c r="G542" s="255"/>
      <c r="H542" s="258">
        <v>45.5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4" t="s">
        <v>150</v>
      </c>
      <c r="AU542" s="264" t="s">
        <v>92</v>
      </c>
      <c r="AV542" s="14" t="s">
        <v>92</v>
      </c>
      <c r="AW542" s="14" t="s">
        <v>36</v>
      </c>
      <c r="AX542" s="14" t="s">
        <v>82</v>
      </c>
      <c r="AY542" s="264" t="s">
        <v>142</v>
      </c>
    </row>
    <row r="543" s="14" customFormat="1">
      <c r="A543" s="14"/>
      <c r="B543" s="254"/>
      <c r="C543" s="255"/>
      <c r="D543" s="245" t="s">
        <v>150</v>
      </c>
      <c r="E543" s="256" t="s">
        <v>1</v>
      </c>
      <c r="F543" s="257" t="s">
        <v>444</v>
      </c>
      <c r="G543" s="255"/>
      <c r="H543" s="258">
        <v>176.40000000000001</v>
      </c>
      <c r="I543" s="259"/>
      <c r="J543" s="255"/>
      <c r="K543" s="255"/>
      <c r="L543" s="260"/>
      <c r="M543" s="261"/>
      <c r="N543" s="262"/>
      <c r="O543" s="262"/>
      <c r="P543" s="262"/>
      <c r="Q543" s="262"/>
      <c r="R543" s="262"/>
      <c r="S543" s="262"/>
      <c r="T543" s="26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4" t="s">
        <v>150</v>
      </c>
      <c r="AU543" s="264" t="s">
        <v>92</v>
      </c>
      <c r="AV543" s="14" t="s">
        <v>92</v>
      </c>
      <c r="AW543" s="14" t="s">
        <v>36</v>
      </c>
      <c r="AX543" s="14" t="s">
        <v>82</v>
      </c>
      <c r="AY543" s="264" t="s">
        <v>142</v>
      </c>
    </row>
    <row r="544" s="15" customFormat="1">
      <c r="A544" s="15"/>
      <c r="B544" s="265"/>
      <c r="C544" s="266"/>
      <c r="D544" s="245" t="s">
        <v>150</v>
      </c>
      <c r="E544" s="267" t="s">
        <v>89</v>
      </c>
      <c r="F544" s="268" t="s">
        <v>157</v>
      </c>
      <c r="G544" s="266"/>
      <c r="H544" s="269">
        <v>221.90000000000001</v>
      </c>
      <c r="I544" s="270"/>
      <c r="J544" s="266"/>
      <c r="K544" s="266"/>
      <c r="L544" s="271"/>
      <c r="M544" s="272"/>
      <c r="N544" s="273"/>
      <c r="O544" s="273"/>
      <c r="P544" s="273"/>
      <c r="Q544" s="273"/>
      <c r="R544" s="273"/>
      <c r="S544" s="273"/>
      <c r="T544" s="274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5" t="s">
        <v>150</v>
      </c>
      <c r="AU544" s="275" t="s">
        <v>92</v>
      </c>
      <c r="AV544" s="15" t="s">
        <v>148</v>
      </c>
      <c r="AW544" s="15" t="s">
        <v>36</v>
      </c>
      <c r="AX544" s="15" t="s">
        <v>87</v>
      </c>
      <c r="AY544" s="275" t="s">
        <v>142</v>
      </c>
    </row>
    <row r="545" s="2" customFormat="1" ht="24" customHeight="1">
      <c r="A545" s="39"/>
      <c r="B545" s="40"/>
      <c r="C545" s="230" t="s">
        <v>445</v>
      </c>
      <c r="D545" s="230" t="s">
        <v>144</v>
      </c>
      <c r="E545" s="231" t="s">
        <v>446</v>
      </c>
      <c r="F545" s="232" t="s">
        <v>447</v>
      </c>
      <c r="G545" s="233" t="s">
        <v>90</v>
      </c>
      <c r="H545" s="234">
        <v>18606</v>
      </c>
      <c r="I545" s="235"/>
      <c r="J545" s="236">
        <f>ROUND(I545*H545,2)</f>
        <v>0</v>
      </c>
      <c r="K545" s="232" t="s">
        <v>147</v>
      </c>
      <c r="L545" s="45"/>
      <c r="M545" s="237" t="s">
        <v>1</v>
      </c>
      <c r="N545" s="238" t="s">
        <v>47</v>
      </c>
      <c r="O545" s="92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1" t="s">
        <v>148</v>
      </c>
      <c r="AT545" s="241" t="s">
        <v>144</v>
      </c>
      <c r="AU545" s="241" t="s">
        <v>92</v>
      </c>
      <c r="AY545" s="18" t="s">
        <v>142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8" t="s">
        <v>87</v>
      </c>
      <c r="BK545" s="242">
        <f>ROUND(I545*H545,2)</f>
        <v>0</v>
      </c>
      <c r="BL545" s="18" t="s">
        <v>148</v>
      </c>
      <c r="BM545" s="241" t="s">
        <v>448</v>
      </c>
    </row>
    <row r="546" s="13" customFormat="1">
      <c r="A546" s="13"/>
      <c r="B546" s="243"/>
      <c r="C546" s="244"/>
      <c r="D546" s="245" t="s">
        <v>150</v>
      </c>
      <c r="E546" s="246" t="s">
        <v>1</v>
      </c>
      <c r="F546" s="247" t="s">
        <v>151</v>
      </c>
      <c r="G546" s="244"/>
      <c r="H546" s="246" t="s">
        <v>1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3" t="s">
        <v>150</v>
      </c>
      <c r="AU546" s="253" t="s">
        <v>92</v>
      </c>
      <c r="AV546" s="13" t="s">
        <v>87</v>
      </c>
      <c r="AW546" s="13" t="s">
        <v>36</v>
      </c>
      <c r="AX546" s="13" t="s">
        <v>82</v>
      </c>
      <c r="AY546" s="253" t="s">
        <v>142</v>
      </c>
    </row>
    <row r="547" s="13" customFormat="1">
      <c r="A547" s="13"/>
      <c r="B547" s="243"/>
      <c r="C547" s="244"/>
      <c r="D547" s="245" t="s">
        <v>150</v>
      </c>
      <c r="E547" s="246" t="s">
        <v>1</v>
      </c>
      <c r="F547" s="247" t="s">
        <v>441</v>
      </c>
      <c r="G547" s="244"/>
      <c r="H547" s="246" t="s">
        <v>1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3" t="s">
        <v>150</v>
      </c>
      <c r="AU547" s="253" t="s">
        <v>92</v>
      </c>
      <c r="AV547" s="13" t="s">
        <v>87</v>
      </c>
      <c r="AW547" s="13" t="s">
        <v>36</v>
      </c>
      <c r="AX547" s="13" t="s">
        <v>82</v>
      </c>
      <c r="AY547" s="253" t="s">
        <v>142</v>
      </c>
    </row>
    <row r="548" s="13" customFormat="1">
      <c r="A548" s="13"/>
      <c r="B548" s="243"/>
      <c r="C548" s="244"/>
      <c r="D548" s="245" t="s">
        <v>150</v>
      </c>
      <c r="E548" s="246" t="s">
        <v>1</v>
      </c>
      <c r="F548" s="247" t="s">
        <v>442</v>
      </c>
      <c r="G548" s="244"/>
      <c r="H548" s="246" t="s">
        <v>1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3" t="s">
        <v>150</v>
      </c>
      <c r="AU548" s="253" t="s">
        <v>92</v>
      </c>
      <c r="AV548" s="13" t="s">
        <v>87</v>
      </c>
      <c r="AW548" s="13" t="s">
        <v>36</v>
      </c>
      <c r="AX548" s="13" t="s">
        <v>82</v>
      </c>
      <c r="AY548" s="253" t="s">
        <v>142</v>
      </c>
    </row>
    <row r="549" s="13" customFormat="1">
      <c r="A549" s="13"/>
      <c r="B549" s="243"/>
      <c r="C549" s="244"/>
      <c r="D549" s="245" t="s">
        <v>150</v>
      </c>
      <c r="E549" s="246" t="s">
        <v>1</v>
      </c>
      <c r="F549" s="247" t="s">
        <v>449</v>
      </c>
      <c r="G549" s="244"/>
      <c r="H549" s="246" t="s">
        <v>1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3" t="s">
        <v>150</v>
      </c>
      <c r="AU549" s="253" t="s">
        <v>92</v>
      </c>
      <c r="AV549" s="13" t="s">
        <v>87</v>
      </c>
      <c r="AW549" s="13" t="s">
        <v>36</v>
      </c>
      <c r="AX549" s="13" t="s">
        <v>82</v>
      </c>
      <c r="AY549" s="253" t="s">
        <v>142</v>
      </c>
    </row>
    <row r="550" s="14" customFormat="1">
      <c r="A550" s="14"/>
      <c r="B550" s="254"/>
      <c r="C550" s="255"/>
      <c r="D550" s="245" t="s">
        <v>150</v>
      </c>
      <c r="E550" s="256" t="s">
        <v>1</v>
      </c>
      <c r="F550" s="257" t="s">
        <v>450</v>
      </c>
      <c r="G550" s="255"/>
      <c r="H550" s="258">
        <v>2730</v>
      </c>
      <c r="I550" s="259"/>
      <c r="J550" s="255"/>
      <c r="K550" s="255"/>
      <c r="L550" s="260"/>
      <c r="M550" s="261"/>
      <c r="N550" s="262"/>
      <c r="O550" s="262"/>
      <c r="P550" s="262"/>
      <c r="Q550" s="262"/>
      <c r="R550" s="262"/>
      <c r="S550" s="262"/>
      <c r="T550" s="263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4" t="s">
        <v>150</v>
      </c>
      <c r="AU550" s="264" t="s">
        <v>92</v>
      </c>
      <c r="AV550" s="14" t="s">
        <v>92</v>
      </c>
      <c r="AW550" s="14" t="s">
        <v>36</v>
      </c>
      <c r="AX550" s="14" t="s">
        <v>82</v>
      </c>
      <c r="AY550" s="264" t="s">
        <v>142</v>
      </c>
    </row>
    <row r="551" s="13" customFormat="1">
      <c r="A551" s="13"/>
      <c r="B551" s="243"/>
      <c r="C551" s="244"/>
      <c r="D551" s="245" t="s">
        <v>150</v>
      </c>
      <c r="E551" s="246" t="s">
        <v>1</v>
      </c>
      <c r="F551" s="247" t="s">
        <v>451</v>
      </c>
      <c r="G551" s="244"/>
      <c r="H551" s="246" t="s">
        <v>1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3" t="s">
        <v>150</v>
      </c>
      <c r="AU551" s="253" t="s">
        <v>92</v>
      </c>
      <c r="AV551" s="13" t="s">
        <v>87</v>
      </c>
      <c r="AW551" s="13" t="s">
        <v>36</v>
      </c>
      <c r="AX551" s="13" t="s">
        <v>82</v>
      </c>
      <c r="AY551" s="253" t="s">
        <v>142</v>
      </c>
    </row>
    <row r="552" s="14" customFormat="1">
      <c r="A552" s="14"/>
      <c r="B552" s="254"/>
      <c r="C552" s="255"/>
      <c r="D552" s="245" t="s">
        <v>150</v>
      </c>
      <c r="E552" s="256" t="s">
        <v>1</v>
      </c>
      <c r="F552" s="257" t="s">
        <v>452</v>
      </c>
      <c r="G552" s="255"/>
      <c r="H552" s="258">
        <v>15876</v>
      </c>
      <c r="I552" s="259"/>
      <c r="J552" s="255"/>
      <c r="K552" s="255"/>
      <c r="L552" s="260"/>
      <c r="M552" s="261"/>
      <c r="N552" s="262"/>
      <c r="O552" s="262"/>
      <c r="P552" s="262"/>
      <c r="Q552" s="262"/>
      <c r="R552" s="262"/>
      <c r="S552" s="262"/>
      <c r="T552" s="26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4" t="s">
        <v>150</v>
      </c>
      <c r="AU552" s="264" t="s">
        <v>92</v>
      </c>
      <c r="AV552" s="14" t="s">
        <v>92</v>
      </c>
      <c r="AW552" s="14" t="s">
        <v>36</v>
      </c>
      <c r="AX552" s="14" t="s">
        <v>82</v>
      </c>
      <c r="AY552" s="264" t="s">
        <v>142</v>
      </c>
    </row>
    <row r="553" s="15" customFormat="1">
      <c r="A553" s="15"/>
      <c r="B553" s="265"/>
      <c r="C553" s="266"/>
      <c r="D553" s="245" t="s">
        <v>150</v>
      </c>
      <c r="E553" s="267" t="s">
        <v>1</v>
      </c>
      <c r="F553" s="268" t="s">
        <v>157</v>
      </c>
      <c r="G553" s="266"/>
      <c r="H553" s="269">
        <v>18606</v>
      </c>
      <c r="I553" s="270"/>
      <c r="J553" s="266"/>
      <c r="K553" s="266"/>
      <c r="L553" s="271"/>
      <c r="M553" s="272"/>
      <c r="N553" s="273"/>
      <c r="O553" s="273"/>
      <c r="P553" s="273"/>
      <c r="Q553" s="273"/>
      <c r="R553" s="273"/>
      <c r="S553" s="273"/>
      <c r="T553" s="274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75" t="s">
        <v>150</v>
      </c>
      <c r="AU553" s="275" t="s">
        <v>92</v>
      </c>
      <c r="AV553" s="15" t="s">
        <v>148</v>
      </c>
      <c r="AW553" s="15" t="s">
        <v>36</v>
      </c>
      <c r="AX553" s="15" t="s">
        <v>87</v>
      </c>
      <c r="AY553" s="275" t="s">
        <v>142</v>
      </c>
    </row>
    <row r="554" s="2" customFormat="1" ht="24" customHeight="1">
      <c r="A554" s="39"/>
      <c r="B554" s="40"/>
      <c r="C554" s="230" t="s">
        <v>453</v>
      </c>
      <c r="D554" s="230" t="s">
        <v>144</v>
      </c>
      <c r="E554" s="231" t="s">
        <v>454</v>
      </c>
      <c r="F554" s="232" t="s">
        <v>455</v>
      </c>
      <c r="G554" s="233" t="s">
        <v>90</v>
      </c>
      <c r="H554" s="234">
        <v>221.90000000000001</v>
      </c>
      <c r="I554" s="235"/>
      <c r="J554" s="236">
        <f>ROUND(I554*H554,2)</f>
        <v>0</v>
      </c>
      <c r="K554" s="232" t="s">
        <v>147</v>
      </c>
      <c r="L554" s="45"/>
      <c r="M554" s="237" t="s">
        <v>1</v>
      </c>
      <c r="N554" s="238" t="s">
        <v>47</v>
      </c>
      <c r="O554" s="92"/>
      <c r="P554" s="239">
        <f>O554*H554</f>
        <v>0</v>
      </c>
      <c r="Q554" s="239">
        <v>0</v>
      </c>
      <c r="R554" s="239">
        <f>Q554*H554</f>
        <v>0</v>
      </c>
      <c r="S554" s="239">
        <v>0</v>
      </c>
      <c r="T554" s="24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1" t="s">
        <v>148</v>
      </c>
      <c r="AT554" s="241" t="s">
        <v>144</v>
      </c>
      <c r="AU554" s="241" t="s">
        <v>92</v>
      </c>
      <c r="AY554" s="18" t="s">
        <v>142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8" t="s">
        <v>87</v>
      </c>
      <c r="BK554" s="242">
        <f>ROUND(I554*H554,2)</f>
        <v>0</v>
      </c>
      <c r="BL554" s="18" t="s">
        <v>148</v>
      </c>
      <c r="BM554" s="241" t="s">
        <v>456</v>
      </c>
    </row>
    <row r="555" s="14" customFormat="1">
      <c r="A555" s="14"/>
      <c r="B555" s="254"/>
      <c r="C555" s="255"/>
      <c r="D555" s="245" t="s">
        <v>150</v>
      </c>
      <c r="E555" s="256" t="s">
        <v>1</v>
      </c>
      <c r="F555" s="257" t="s">
        <v>89</v>
      </c>
      <c r="G555" s="255"/>
      <c r="H555" s="258">
        <v>221.90000000000001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64" t="s">
        <v>150</v>
      </c>
      <c r="AU555" s="264" t="s">
        <v>92</v>
      </c>
      <c r="AV555" s="14" t="s">
        <v>92</v>
      </c>
      <c r="AW555" s="14" t="s">
        <v>36</v>
      </c>
      <c r="AX555" s="14" t="s">
        <v>82</v>
      </c>
      <c r="AY555" s="264" t="s">
        <v>142</v>
      </c>
    </row>
    <row r="556" s="15" customFormat="1">
      <c r="A556" s="15"/>
      <c r="B556" s="265"/>
      <c r="C556" s="266"/>
      <c r="D556" s="245" t="s">
        <v>150</v>
      </c>
      <c r="E556" s="267" t="s">
        <v>1</v>
      </c>
      <c r="F556" s="268" t="s">
        <v>157</v>
      </c>
      <c r="G556" s="266"/>
      <c r="H556" s="269">
        <v>221.90000000000001</v>
      </c>
      <c r="I556" s="270"/>
      <c r="J556" s="266"/>
      <c r="K556" s="266"/>
      <c r="L556" s="271"/>
      <c r="M556" s="272"/>
      <c r="N556" s="273"/>
      <c r="O556" s="273"/>
      <c r="P556" s="273"/>
      <c r="Q556" s="273"/>
      <c r="R556" s="273"/>
      <c r="S556" s="273"/>
      <c r="T556" s="274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75" t="s">
        <v>150</v>
      </c>
      <c r="AU556" s="275" t="s">
        <v>92</v>
      </c>
      <c r="AV556" s="15" t="s">
        <v>148</v>
      </c>
      <c r="AW556" s="15" t="s">
        <v>36</v>
      </c>
      <c r="AX556" s="15" t="s">
        <v>87</v>
      </c>
      <c r="AY556" s="275" t="s">
        <v>142</v>
      </c>
    </row>
    <row r="557" s="2" customFormat="1" ht="24" customHeight="1">
      <c r="A557" s="39"/>
      <c r="B557" s="40"/>
      <c r="C557" s="230" t="s">
        <v>457</v>
      </c>
      <c r="D557" s="230" t="s">
        <v>144</v>
      </c>
      <c r="E557" s="231" t="s">
        <v>458</v>
      </c>
      <c r="F557" s="232" t="s">
        <v>459</v>
      </c>
      <c r="G557" s="233" t="s">
        <v>168</v>
      </c>
      <c r="H557" s="234">
        <v>254.78</v>
      </c>
      <c r="I557" s="235"/>
      <c r="J557" s="236">
        <f>ROUND(I557*H557,2)</f>
        <v>0</v>
      </c>
      <c r="K557" s="232" t="s">
        <v>147</v>
      </c>
      <c r="L557" s="45"/>
      <c r="M557" s="237" t="s">
        <v>1</v>
      </c>
      <c r="N557" s="238" t="s">
        <v>47</v>
      </c>
      <c r="O557" s="92"/>
      <c r="P557" s="239">
        <f>O557*H557</f>
        <v>0</v>
      </c>
      <c r="Q557" s="239">
        <v>0</v>
      </c>
      <c r="R557" s="239">
        <f>Q557*H557</f>
        <v>0</v>
      </c>
      <c r="S557" s="239">
        <v>0</v>
      </c>
      <c r="T557" s="24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1" t="s">
        <v>148</v>
      </c>
      <c r="AT557" s="241" t="s">
        <v>144</v>
      </c>
      <c r="AU557" s="241" t="s">
        <v>92</v>
      </c>
      <c r="AY557" s="18" t="s">
        <v>142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8" t="s">
        <v>87</v>
      </c>
      <c r="BK557" s="242">
        <f>ROUND(I557*H557,2)</f>
        <v>0</v>
      </c>
      <c r="BL557" s="18" t="s">
        <v>148</v>
      </c>
      <c r="BM557" s="241" t="s">
        <v>460</v>
      </c>
    </row>
    <row r="558" s="13" customFormat="1">
      <c r="A558" s="13"/>
      <c r="B558" s="243"/>
      <c r="C558" s="244"/>
      <c r="D558" s="245" t="s">
        <v>150</v>
      </c>
      <c r="E558" s="246" t="s">
        <v>1</v>
      </c>
      <c r="F558" s="247" t="s">
        <v>151</v>
      </c>
      <c r="G558" s="244"/>
      <c r="H558" s="246" t="s">
        <v>1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3" t="s">
        <v>150</v>
      </c>
      <c r="AU558" s="253" t="s">
        <v>92</v>
      </c>
      <c r="AV558" s="13" t="s">
        <v>87</v>
      </c>
      <c r="AW558" s="13" t="s">
        <v>36</v>
      </c>
      <c r="AX558" s="13" t="s">
        <v>82</v>
      </c>
      <c r="AY558" s="253" t="s">
        <v>142</v>
      </c>
    </row>
    <row r="559" s="13" customFormat="1">
      <c r="A559" s="13"/>
      <c r="B559" s="243"/>
      <c r="C559" s="244"/>
      <c r="D559" s="245" t="s">
        <v>150</v>
      </c>
      <c r="E559" s="246" t="s">
        <v>1</v>
      </c>
      <c r="F559" s="247" t="s">
        <v>441</v>
      </c>
      <c r="G559" s="244"/>
      <c r="H559" s="246" t="s">
        <v>1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3" t="s">
        <v>150</v>
      </c>
      <c r="AU559" s="253" t="s">
        <v>92</v>
      </c>
      <c r="AV559" s="13" t="s">
        <v>87</v>
      </c>
      <c r="AW559" s="13" t="s">
        <v>36</v>
      </c>
      <c r="AX559" s="13" t="s">
        <v>82</v>
      </c>
      <c r="AY559" s="253" t="s">
        <v>142</v>
      </c>
    </row>
    <row r="560" s="13" customFormat="1">
      <c r="A560" s="13"/>
      <c r="B560" s="243"/>
      <c r="C560" s="244"/>
      <c r="D560" s="245" t="s">
        <v>150</v>
      </c>
      <c r="E560" s="246" t="s">
        <v>1</v>
      </c>
      <c r="F560" s="247" t="s">
        <v>244</v>
      </c>
      <c r="G560" s="244"/>
      <c r="H560" s="246" t="s">
        <v>1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3" t="s">
        <v>150</v>
      </c>
      <c r="AU560" s="253" t="s">
        <v>92</v>
      </c>
      <c r="AV560" s="13" t="s">
        <v>87</v>
      </c>
      <c r="AW560" s="13" t="s">
        <v>36</v>
      </c>
      <c r="AX560" s="13" t="s">
        <v>82</v>
      </c>
      <c r="AY560" s="253" t="s">
        <v>142</v>
      </c>
    </row>
    <row r="561" s="14" customFormat="1">
      <c r="A561" s="14"/>
      <c r="B561" s="254"/>
      <c r="C561" s="255"/>
      <c r="D561" s="245" t="s">
        <v>150</v>
      </c>
      <c r="E561" s="256" t="s">
        <v>1</v>
      </c>
      <c r="F561" s="257" t="s">
        <v>461</v>
      </c>
      <c r="G561" s="255"/>
      <c r="H561" s="258">
        <v>138.16</v>
      </c>
      <c r="I561" s="259"/>
      <c r="J561" s="255"/>
      <c r="K561" s="255"/>
      <c r="L561" s="260"/>
      <c r="M561" s="261"/>
      <c r="N561" s="262"/>
      <c r="O561" s="262"/>
      <c r="P561" s="262"/>
      <c r="Q561" s="262"/>
      <c r="R561" s="262"/>
      <c r="S561" s="262"/>
      <c r="T561" s="26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64" t="s">
        <v>150</v>
      </c>
      <c r="AU561" s="264" t="s">
        <v>92</v>
      </c>
      <c r="AV561" s="14" t="s">
        <v>92</v>
      </c>
      <c r="AW561" s="14" t="s">
        <v>36</v>
      </c>
      <c r="AX561" s="14" t="s">
        <v>82</v>
      </c>
      <c r="AY561" s="264" t="s">
        <v>142</v>
      </c>
    </row>
    <row r="562" s="13" customFormat="1">
      <c r="A562" s="13"/>
      <c r="B562" s="243"/>
      <c r="C562" s="244"/>
      <c r="D562" s="245" t="s">
        <v>150</v>
      </c>
      <c r="E562" s="246" t="s">
        <v>1</v>
      </c>
      <c r="F562" s="247" t="s">
        <v>154</v>
      </c>
      <c r="G562" s="244"/>
      <c r="H562" s="246" t="s">
        <v>1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3" t="s">
        <v>150</v>
      </c>
      <c r="AU562" s="253" t="s">
        <v>92</v>
      </c>
      <c r="AV562" s="13" t="s">
        <v>87</v>
      </c>
      <c r="AW562" s="13" t="s">
        <v>36</v>
      </c>
      <c r="AX562" s="13" t="s">
        <v>82</v>
      </c>
      <c r="AY562" s="253" t="s">
        <v>142</v>
      </c>
    </row>
    <row r="563" s="14" customFormat="1">
      <c r="A563" s="14"/>
      <c r="B563" s="254"/>
      <c r="C563" s="255"/>
      <c r="D563" s="245" t="s">
        <v>150</v>
      </c>
      <c r="E563" s="256" t="s">
        <v>1</v>
      </c>
      <c r="F563" s="257" t="s">
        <v>462</v>
      </c>
      <c r="G563" s="255"/>
      <c r="H563" s="258">
        <v>116.62000000000001</v>
      </c>
      <c r="I563" s="259"/>
      <c r="J563" s="255"/>
      <c r="K563" s="255"/>
      <c r="L563" s="260"/>
      <c r="M563" s="261"/>
      <c r="N563" s="262"/>
      <c r="O563" s="262"/>
      <c r="P563" s="262"/>
      <c r="Q563" s="262"/>
      <c r="R563" s="262"/>
      <c r="S563" s="262"/>
      <c r="T563" s="26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64" t="s">
        <v>150</v>
      </c>
      <c r="AU563" s="264" t="s">
        <v>92</v>
      </c>
      <c r="AV563" s="14" t="s">
        <v>92</v>
      </c>
      <c r="AW563" s="14" t="s">
        <v>36</v>
      </c>
      <c r="AX563" s="14" t="s">
        <v>82</v>
      </c>
      <c r="AY563" s="264" t="s">
        <v>142</v>
      </c>
    </row>
    <row r="564" s="15" customFormat="1">
      <c r="A564" s="15"/>
      <c r="B564" s="265"/>
      <c r="C564" s="266"/>
      <c r="D564" s="245" t="s">
        <v>150</v>
      </c>
      <c r="E564" s="267" t="s">
        <v>93</v>
      </c>
      <c r="F564" s="268" t="s">
        <v>157</v>
      </c>
      <c r="G564" s="266"/>
      <c r="H564" s="269">
        <v>254.78</v>
      </c>
      <c r="I564" s="270"/>
      <c r="J564" s="266"/>
      <c r="K564" s="266"/>
      <c r="L564" s="271"/>
      <c r="M564" s="272"/>
      <c r="N564" s="273"/>
      <c r="O564" s="273"/>
      <c r="P564" s="273"/>
      <c r="Q564" s="273"/>
      <c r="R564" s="273"/>
      <c r="S564" s="273"/>
      <c r="T564" s="274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75" t="s">
        <v>150</v>
      </c>
      <c r="AU564" s="275" t="s">
        <v>92</v>
      </c>
      <c r="AV564" s="15" t="s">
        <v>148</v>
      </c>
      <c r="AW564" s="15" t="s">
        <v>36</v>
      </c>
      <c r="AX564" s="15" t="s">
        <v>87</v>
      </c>
      <c r="AY564" s="275" t="s">
        <v>142</v>
      </c>
    </row>
    <row r="565" s="2" customFormat="1" ht="24" customHeight="1">
      <c r="A565" s="39"/>
      <c r="B565" s="40"/>
      <c r="C565" s="230" t="s">
        <v>463</v>
      </c>
      <c r="D565" s="230" t="s">
        <v>144</v>
      </c>
      <c r="E565" s="231" t="s">
        <v>464</v>
      </c>
      <c r="F565" s="232" t="s">
        <v>465</v>
      </c>
      <c r="G565" s="233" t="s">
        <v>168</v>
      </c>
      <c r="H565" s="234">
        <v>15286.799999999999</v>
      </c>
      <c r="I565" s="235"/>
      <c r="J565" s="236">
        <f>ROUND(I565*H565,2)</f>
        <v>0</v>
      </c>
      <c r="K565" s="232" t="s">
        <v>147</v>
      </c>
      <c r="L565" s="45"/>
      <c r="M565" s="237" t="s">
        <v>1</v>
      </c>
      <c r="N565" s="238" t="s">
        <v>47</v>
      </c>
      <c r="O565" s="92"/>
      <c r="P565" s="239">
        <f>O565*H565</f>
        <v>0</v>
      </c>
      <c r="Q565" s="239">
        <v>0</v>
      </c>
      <c r="R565" s="239">
        <f>Q565*H565</f>
        <v>0</v>
      </c>
      <c r="S565" s="239">
        <v>0</v>
      </c>
      <c r="T565" s="24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1" t="s">
        <v>148</v>
      </c>
      <c r="AT565" s="241" t="s">
        <v>144</v>
      </c>
      <c r="AU565" s="241" t="s">
        <v>92</v>
      </c>
      <c r="AY565" s="18" t="s">
        <v>142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8" t="s">
        <v>87</v>
      </c>
      <c r="BK565" s="242">
        <f>ROUND(I565*H565,2)</f>
        <v>0</v>
      </c>
      <c r="BL565" s="18" t="s">
        <v>148</v>
      </c>
      <c r="BM565" s="241" t="s">
        <v>466</v>
      </c>
    </row>
    <row r="566" s="14" customFormat="1">
      <c r="A566" s="14"/>
      <c r="B566" s="254"/>
      <c r="C566" s="255"/>
      <c r="D566" s="245" t="s">
        <v>150</v>
      </c>
      <c r="E566" s="256" t="s">
        <v>1</v>
      </c>
      <c r="F566" s="257" t="s">
        <v>467</v>
      </c>
      <c r="G566" s="255"/>
      <c r="H566" s="258">
        <v>15286.799999999999</v>
      </c>
      <c r="I566" s="259"/>
      <c r="J566" s="255"/>
      <c r="K566" s="255"/>
      <c r="L566" s="260"/>
      <c r="M566" s="261"/>
      <c r="N566" s="262"/>
      <c r="O566" s="262"/>
      <c r="P566" s="262"/>
      <c r="Q566" s="262"/>
      <c r="R566" s="262"/>
      <c r="S566" s="262"/>
      <c r="T566" s="26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4" t="s">
        <v>150</v>
      </c>
      <c r="AU566" s="264" t="s">
        <v>92</v>
      </c>
      <c r="AV566" s="14" t="s">
        <v>92</v>
      </c>
      <c r="AW566" s="14" t="s">
        <v>36</v>
      </c>
      <c r="AX566" s="14" t="s">
        <v>82</v>
      </c>
      <c r="AY566" s="264" t="s">
        <v>142</v>
      </c>
    </row>
    <row r="567" s="15" customFormat="1">
      <c r="A567" s="15"/>
      <c r="B567" s="265"/>
      <c r="C567" s="266"/>
      <c r="D567" s="245" t="s">
        <v>150</v>
      </c>
      <c r="E567" s="267" t="s">
        <v>1</v>
      </c>
      <c r="F567" s="268" t="s">
        <v>157</v>
      </c>
      <c r="G567" s="266"/>
      <c r="H567" s="269">
        <v>15286.799999999999</v>
      </c>
      <c r="I567" s="270"/>
      <c r="J567" s="266"/>
      <c r="K567" s="266"/>
      <c r="L567" s="271"/>
      <c r="M567" s="272"/>
      <c r="N567" s="273"/>
      <c r="O567" s="273"/>
      <c r="P567" s="273"/>
      <c r="Q567" s="273"/>
      <c r="R567" s="273"/>
      <c r="S567" s="273"/>
      <c r="T567" s="274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75" t="s">
        <v>150</v>
      </c>
      <c r="AU567" s="275" t="s">
        <v>92</v>
      </c>
      <c r="AV567" s="15" t="s">
        <v>148</v>
      </c>
      <c r="AW567" s="15" t="s">
        <v>36</v>
      </c>
      <c r="AX567" s="15" t="s">
        <v>87</v>
      </c>
      <c r="AY567" s="275" t="s">
        <v>142</v>
      </c>
    </row>
    <row r="568" s="2" customFormat="1" ht="24" customHeight="1">
      <c r="A568" s="39"/>
      <c r="B568" s="40"/>
      <c r="C568" s="230" t="s">
        <v>468</v>
      </c>
      <c r="D568" s="230" t="s">
        <v>144</v>
      </c>
      <c r="E568" s="231" t="s">
        <v>469</v>
      </c>
      <c r="F568" s="232" t="s">
        <v>470</v>
      </c>
      <c r="G568" s="233" t="s">
        <v>168</v>
      </c>
      <c r="H568" s="234">
        <v>254.78</v>
      </c>
      <c r="I568" s="235"/>
      <c r="J568" s="236">
        <f>ROUND(I568*H568,2)</f>
        <v>0</v>
      </c>
      <c r="K568" s="232" t="s">
        <v>147</v>
      </c>
      <c r="L568" s="45"/>
      <c r="M568" s="237" t="s">
        <v>1</v>
      </c>
      <c r="N568" s="238" t="s">
        <v>47</v>
      </c>
      <c r="O568" s="92"/>
      <c r="P568" s="239">
        <f>O568*H568</f>
        <v>0</v>
      </c>
      <c r="Q568" s="239">
        <v>0</v>
      </c>
      <c r="R568" s="239">
        <f>Q568*H568</f>
        <v>0</v>
      </c>
      <c r="S568" s="239">
        <v>0</v>
      </c>
      <c r="T568" s="240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1" t="s">
        <v>148</v>
      </c>
      <c r="AT568" s="241" t="s">
        <v>144</v>
      </c>
      <c r="AU568" s="241" t="s">
        <v>92</v>
      </c>
      <c r="AY568" s="18" t="s">
        <v>142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8" t="s">
        <v>87</v>
      </c>
      <c r="BK568" s="242">
        <f>ROUND(I568*H568,2)</f>
        <v>0</v>
      </c>
      <c r="BL568" s="18" t="s">
        <v>148</v>
      </c>
      <c r="BM568" s="241" t="s">
        <v>471</v>
      </c>
    </row>
    <row r="569" s="14" customFormat="1">
      <c r="A569" s="14"/>
      <c r="B569" s="254"/>
      <c r="C569" s="255"/>
      <c r="D569" s="245" t="s">
        <v>150</v>
      </c>
      <c r="E569" s="256" t="s">
        <v>1</v>
      </c>
      <c r="F569" s="257" t="s">
        <v>93</v>
      </c>
      <c r="G569" s="255"/>
      <c r="H569" s="258">
        <v>254.78</v>
      </c>
      <c r="I569" s="259"/>
      <c r="J569" s="255"/>
      <c r="K569" s="255"/>
      <c r="L569" s="260"/>
      <c r="M569" s="261"/>
      <c r="N569" s="262"/>
      <c r="O569" s="262"/>
      <c r="P569" s="262"/>
      <c r="Q569" s="262"/>
      <c r="R569" s="262"/>
      <c r="S569" s="262"/>
      <c r="T569" s="26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64" t="s">
        <v>150</v>
      </c>
      <c r="AU569" s="264" t="s">
        <v>92</v>
      </c>
      <c r="AV569" s="14" t="s">
        <v>92</v>
      </c>
      <c r="AW569" s="14" t="s">
        <v>36</v>
      </c>
      <c r="AX569" s="14" t="s">
        <v>82</v>
      </c>
      <c r="AY569" s="264" t="s">
        <v>142</v>
      </c>
    </row>
    <row r="570" s="15" customFormat="1">
      <c r="A570" s="15"/>
      <c r="B570" s="265"/>
      <c r="C570" s="266"/>
      <c r="D570" s="245" t="s">
        <v>150</v>
      </c>
      <c r="E570" s="267" t="s">
        <v>1</v>
      </c>
      <c r="F570" s="268" t="s">
        <v>157</v>
      </c>
      <c r="G570" s="266"/>
      <c r="H570" s="269">
        <v>254.78</v>
      </c>
      <c r="I570" s="270"/>
      <c r="J570" s="266"/>
      <c r="K570" s="266"/>
      <c r="L570" s="271"/>
      <c r="M570" s="272"/>
      <c r="N570" s="273"/>
      <c r="O570" s="273"/>
      <c r="P570" s="273"/>
      <c r="Q570" s="273"/>
      <c r="R570" s="273"/>
      <c r="S570" s="273"/>
      <c r="T570" s="274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75" t="s">
        <v>150</v>
      </c>
      <c r="AU570" s="275" t="s">
        <v>92</v>
      </c>
      <c r="AV570" s="15" t="s">
        <v>148</v>
      </c>
      <c r="AW570" s="15" t="s">
        <v>36</v>
      </c>
      <c r="AX570" s="15" t="s">
        <v>87</v>
      </c>
      <c r="AY570" s="275" t="s">
        <v>142</v>
      </c>
    </row>
    <row r="571" s="2" customFormat="1" ht="16.5" customHeight="1">
      <c r="A571" s="39"/>
      <c r="B571" s="40"/>
      <c r="C571" s="230" t="s">
        <v>472</v>
      </c>
      <c r="D571" s="230" t="s">
        <v>144</v>
      </c>
      <c r="E571" s="231" t="s">
        <v>473</v>
      </c>
      <c r="F571" s="232" t="s">
        <v>474</v>
      </c>
      <c r="G571" s="233" t="s">
        <v>90</v>
      </c>
      <c r="H571" s="234">
        <v>221.90000000000001</v>
      </c>
      <c r="I571" s="235"/>
      <c r="J571" s="236">
        <f>ROUND(I571*H571,2)</f>
        <v>0</v>
      </c>
      <c r="K571" s="232" t="s">
        <v>147</v>
      </c>
      <c r="L571" s="45"/>
      <c r="M571" s="237" t="s">
        <v>1</v>
      </c>
      <c r="N571" s="238" t="s">
        <v>47</v>
      </c>
      <c r="O571" s="92"/>
      <c r="P571" s="239">
        <f>O571*H571</f>
        <v>0</v>
      </c>
      <c r="Q571" s="239">
        <v>0</v>
      </c>
      <c r="R571" s="239">
        <f>Q571*H571</f>
        <v>0</v>
      </c>
      <c r="S571" s="239">
        <v>0</v>
      </c>
      <c r="T571" s="240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1" t="s">
        <v>148</v>
      </c>
      <c r="AT571" s="241" t="s">
        <v>144</v>
      </c>
      <c r="AU571" s="241" t="s">
        <v>92</v>
      </c>
      <c r="AY571" s="18" t="s">
        <v>142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8" t="s">
        <v>87</v>
      </c>
      <c r="BK571" s="242">
        <f>ROUND(I571*H571,2)</f>
        <v>0</v>
      </c>
      <c r="BL571" s="18" t="s">
        <v>148</v>
      </c>
      <c r="BM571" s="241" t="s">
        <v>475</v>
      </c>
    </row>
    <row r="572" s="14" customFormat="1">
      <c r="A572" s="14"/>
      <c r="B572" s="254"/>
      <c r="C572" s="255"/>
      <c r="D572" s="245" t="s">
        <v>150</v>
      </c>
      <c r="E572" s="256" t="s">
        <v>1</v>
      </c>
      <c r="F572" s="257" t="s">
        <v>89</v>
      </c>
      <c r="G572" s="255"/>
      <c r="H572" s="258">
        <v>221.90000000000001</v>
      </c>
      <c r="I572" s="259"/>
      <c r="J572" s="255"/>
      <c r="K572" s="255"/>
      <c r="L572" s="260"/>
      <c r="M572" s="261"/>
      <c r="N572" s="262"/>
      <c r="O572" s="262"/>
      <c r="P572" s="262"/>
      <c r="Q572" s="262"/>
      <c r="R572" s="262"/>
      <c r="S572" s="262"/>
      <c r="T572" s="26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64" t="s">
        <v>150</v>
      </c>
      <c r="AU572" s="264" t="s">
        <v>92</v>
      </c>
      <c r="AV572" s="14" t="s">
        <v>92</v>
      </c>
      <c r="AW572" s="14" t="s">
        <v>36</v>
      </c>
      <c r="AX572" s="14" t="s">
        <v>82</v>
      </c>
      <c r="AY572" s="264" t="s">
        <v>142</v>
      </c>
    </row>
    <row r="573" s="15" customFormat="1">
      <c r="A573" s="15"/>
      <c r="B573" s="265"/>
      <c r="C573" s="266"/>
      <c r="D573" s="245" t="s">
        <v>150</v>
      </c>
      <c r="E573" s="267" t="s">
        <v>1</v>
      </c>
      <c r="F573" s="268" t="s">
        <v>157</v>
      </c>
      <c r="G573" s="266"/>
      <c r="H573" s="269">
        <v>221.90000000000001</v>
      </c>
      <c r="I573" s="270"/>
      <c r="J573" s="266"/>
      <c r="K573" s="266"/>
      <c r="L573" s="271"/>
      <c r="M573" s="272"/>
      <c r="N573" s="273"/>
      <c r="O573" s="273"/>
      <c r="P573" s="273"/>
      <c r="Q573" s="273"/>
      <c r="R573" s="273"/>
      <c r="S573" s="273"/>
      <c r="T573" s="274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75" t="s">
        <v>150</v>
      </c>
      <c r="AU573" s="275" t="s">
        <v>92</v>
      </c>
      <c r="AV573" s="15" t="s">
        <v>148</v>
      </c>
      <c r="AW573" s="15" t="s">
        <v>36</v>
      </c>
      <c r="AX573" s="15" t="s">
        <v>87</v>
      </c>
      <c r="AY573" s="275" t="s">
        <v>142</v>
      </c>
    </row>
    <row r="574" s="2" customFormat="1" ht="16.5" customHeight="1">
      <c r="A574" s="39"/>
      <c r="B574" s="40"/>
      <c r="C574" s="230" t="s">
        <v>476</v>
      </c>
      <c r="D574" s="230" t="s">
        <v>144</v>
      </c>
      <c r="E574" s="231" t="s">
        <v>477</v>
      </c>
      <c r="F574" s="232" t="s">
        <v>478</v>
      </c>
      <c r="G574" s="233" t="s">
        <v>90</v>
      </c>
      <c r="H574" s="234">
        <v>18606</v>
      </c>
      <c r="I574" s="235"/>
      <c r="J574" s="236">
        <f>ROUND(I574*H574,2)</f>
        <v>0</v>
      </c>
      <c r="K574" s="232" t="s">
        <v>147</v>
      </c>
      <c r="L574" s="45"/>
      <c r="M574" s="237" t="s">
        <v>1</v>
      </c>
      <c r="N574" s="238" t="s">
        <v>47</v>
      </c>
      <c r="O574" s="92"/>
      <c r="P574" s="239">
        <f>O574*H574</f>
        <v>0</v>
      </c>
      <c r="Q574" s="239">
        <v>0</v>
      </c>
      <c r="R574" s="239">
        <f>Q574*H574</f>
        <v>0</v>
      </c>
      <c r="S574" s="239">
        <v>0</v>
      </c>
      <c r="T574" s="240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1" t="s">
        <v>148</v>
      </c>
      <c r="AT574" s="241" t="s">
        <v>144</v>
      </c>
      <c r="AU574" s="241" t="s">
        <v>92</v>
      </c>
      <c r="AY574" s="18" t="s">
        <v>142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8" t="s">
        <v>87</v>
      </c>
      <c r="BK574" s="242">
        <f>ROUND(I574*H574,2)</f>
        <v>0</v>
      </c>
      <c r="BL574" s="18" t="s">
        <v>148</v>
      </c>
      <c r="BM574" s="241" t="s">
        <v>479</v>
      </c>
    </row>
    <row r="575" s="13" customFormat="1">
      <c r="A575" s="13"/>
      <c r="B575" s="243"/>
      <c r="C575" s="244"/>
      <c r="D575" s="245" t="s">
        <v>150</v>
      </c>
      <c r="E575" s="246" t="s">
        <v>1</v>
      </c>
      <c r="F575" s="247" t="s">
        <v>151</v>
      </c>
      <c r="G575" s="244"/>
      <c r="H575" s="246" t="s">
        <v>1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3" t="s">
        <v>150</v>
      </c>
      <c r="AU575" s="253" t="s">
        <v>92</v>
      </c>
      <c r="AV575" s="13" t="s">
        <v>87</v>
      </c>
      <c r="AW575" s="13" t="s">
        <v>36</v>
      </c>
      <c r="AX575" s="13" t="s">
        <v>82</v>
      </c>
      <c r="AY575" s="253" t="s">
        <v>142</v>
      </c>
    </row>
    <row r="576" s="13" customFormat="1">
      <c r="A576" s="13"/>
      <c r="B576" s="243"/>
      <c r="C576" s="244"/>
      <c r="D576" s="245" t="s">
        <v>150</v>
      </c>
      <c r="E576" s="246" t="s">
        <v>1</v>
      </c>
      <c r="F576" s="247" t="s">
        <v>441</v>
      </c>
      <c r="G576" s="244"/>
      <c r="H576" s="246" t="s">
        <v>1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3" t="s">
        <v>150</v>
      </c>
      <c r="AU576" s="253" t="s">
        <v>92</v>
      </c>
      <c r="AV576" s="13" t="s">
        <v>87</v>
      </c>
      <c r="AW576" s="13" t="s">
        <v>36</v>
      </c>
      <c r="AX576" s="13" t="s">
        <v>82</v>
      </c>
      <c r="AY576" s="253" t="s">
        <v>142</v>
      </c>
    </row>
    <row r="577" s="13" customFormat="1">
      <c r="A577" s="13"/>
      <c r="B577" s="243"/>
      <c r="C577" s="244"/>
      <c r="D577" s="245" t="s">
        <v>150</v>
      </c>
      <c r="E577" s="246" t="s">
        <v>1</v>
      </c>
      <c r="F577" s="247" t="s">
        <v>442</v>
      </c>
      <c r="G577" s="244"/>
      <c r="H577" s="246" t="s">
        <v>1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3" t="s">
        <v>150</v>
      </c>
      <c r="AU577" s="253" t="s">
        <v>92</v>
      </c>
      <c r="AV577" s="13" t="s">
        <v>87</v>
      </c>
      <c r="AW577" s="13" t="s">
        <v>36</v>
      </c>
      <c r="AX577" s="13" t="s">
        <v>82</v>
      </c>
      <c r="AY577" s="253" t="s">
        <v>142</v>
      </c>
    </row>
    <row r="578" s="13" customFormat="1">
      <c r="A578" s="13"/>
      <c r="B578" s="243"/>
      <c r="C578" s="244"/>
      <c r="D578" s="245" t="s">
        <v>150</v>
      </c>
      <c r="E578" s="246" t="s">
        <v>1</v>
      </c>
      <c r="F578" s="247" t="s">
        <v>449</v>
      </c>
      <c r="G578" s="244"/>
      <c r="H578" s="246" t="s">
        <v>1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3" t="s">
        <v>150</v>
      </c>
      <c r="AU578" s="253" t="s">
        <v>92</v>
      </c>
      <c r="AV578" s="13" t="s">
        <v>87</v>
      </c>
      <c r="AW578" s="13" t="s">
        <v>36</v>
      </c>
      <c r="AX578" s="13" t="s">
        <v>82</v>
      </c>
      <c r="AY578" s="253" t="s">
        <v>142</v>
      </c>
    </row>
    <row r="579" s="14" customFormat="1">
      <c r="A579" s="14"/>
      <c r="B579" s="254"/>
      <c r="C579" s="255"/>
      <c r="D579" s="245" t="s">
        <v>150</v>
      </c>
      <c r="E579" s="256" t="s">
        <v>1</v>
      </c>
      <c r="F579" s="257" t="s">
        <v>450</v>
      </c>
      <c r="G579" s="255"/>
      <c r="H579" s="258">
        <v>2730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64" t="s">
        <v>150</v>
      </c>
      <c r="AU579" s="264" t="s">
        <v>92</v>
      </c>
      <c r="AV579" s="14" t="s">
        <v>92</v>
      </c>
      <c r="AW579" s="14" t="s">
        <v>36</v>
      </c>
      <c r="AX579" s="14" t="s">
        <v>82</v>
      </c>
      <c r="AY579" s="264" t="s">
        <v>142</v>
      </c>
    </row>
    <row r="580" s="13" customFormat="1">
      <c r="A580" s="13"/>
      <c r="B580" s="243"/>
      <c r="C580" s="244"/>
      <c r="D580" s="245" t="s">
        <v>150</v>
      </c>
      <c r="E580" s="246" t="s">
        <v>1</v>
      </c>
      <c r="F580" s="247" t="s">
        <v>451</v>
      </c>
      <c r="G580" s="244"/>
      <c r="H580" s="246" t="s">
        <v>1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3" t="s">
        <v>150</v>
      </c>
      <c r="AU580" s="253" t="s">
        <v>92</v>
      </c>
      <c r="AV580" s="13" t="s">
        <v>87</v>
      </c>
      <c r="AW580" s="13" t="s">
        <v>36</v>
      </c>
      <c r="AX580" s="13" t="s">
        <v>82</v>
      </c>
      <c r="AY580" s="253" t="s">
        <v>142</v>
      </c>
    </row>
    <row r="581" s="14" customFormat="1">
      <c r="A581" s="14"/>
      <c r="B581" s="254"/>
      <c r="C581" s="255"/>
      <c r="D581" s="245" t="s">
        <v>150</v>
      </c>
      <c r="E581" s="256" t="s">
        <v>1</v>
      </c>
      <c r="F581" s="257" t="s">
        <v>452</v>
      </c>
      <c r="G581" s="255"/>
      <c r="H581" s="258">
        <v>15876</v>
      </c>
      <c r="I581" s="259"/>
      <c r="J581" s="255"/>
      <c r="K581" s="255"/>
      <c r="L581" s="260"/>
      <c r="M581" s="261"/>
      <c r="N581" s="262"/>
      <c r="O581" s="262"/>
      <c r="P581" s="262"/>
      <c r="Q581" s="262"/>
      <c r="R581" s="262"/>
      <c r="S581" s="262"/>
      <c r="T581" s="26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4" t="s">
        <v>150</v>
      </c>
      <c r="AU581" s="264" t="s">
        <v>92</v>
      </c>
      <c r="AV581" s="14" t="s">
        <v>92</v>
      </c>
      <c r="AW581" s="14" t="s">
        <v>36</v>
      </c>
      <c r="AX581" s="14" t="s">
        <v>82</v>
      </c>
      <c r="AY581" s="264" t="s">
        <v>142</v>
      </c>
    </row>
    <row r="582" s="15" customFormat="1">
      <c r="A582" s="15"/>
      <c r="B582" s="265"/>
      <c r="C582" s="266"/>
      <c r="D582" s="245" t="s">
        <v>150</v>
      </c>
      <c r="E582" s="267" t="s">
        <v>1</v>
      </c>
      <c r="F582" s="268" t="s">
        <v>157</v>
      </c>
      <c r="G582" s="266"/>
      <c r="H582" s="269">
        <v>18606</v>
      </c>
      <c r="I582" s="270"/>
      <c r="J582" s="266"/>
      <c r="K582" s="266"/>
      <c r="L582" s="271"/>
      <c r="M582" s="272"/>
      <c r="N582" s="273"/>
      <c r="O582" s="273"/>
      <c r="P582" s="273"/>
      <c r="Q582" s="273"/>
      <c r="R582" s="273"/>
      <c r="S582" s="273"/>
      <c r="T582" s="274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5" t="s">
        <v>150</v>
      </c>
      <c r="AU582" s="275" t="s">
        <v>92</v>
      </c>
      <c r="AV582" s="15" t="s">
        <v>148</v>
      </c>
      <c r="AW582" s="15" t="s">
        <v>36</v>
      </c>
      <c r="AX582" s="15" t="s">
        <v>87</v>
      </c>
      <c r="AY582" s="275" t="s">
        <v>142</v>
      </c>
    </row>
    <row r="583" s="2" customFormat="1" ht="16.5" customHeight="1">
      <c r="A583" s="39"/>
      <c r="B583" s="40"/>
      <c r="C583" s="230" t="s">
        <v>480</v>
      </c>
      <c r="D583" s="230" t="s">
        <v>144</v>
      </c>
      <c r="E583" s="231" t="s">
        <v>481</v>
      </c>
      <c r="F583" s="232" t="s">
        <v>482</v>
      </c>
      <c r="G583" s="233" t="s">
        <v>90</v>
      </c>
      <c r="H583" s="234">
        <v>221.90000000000001</v>
      </c>
      <c r="I583" s="235"/>
      <c r="J583" s="236">
        <f>ROUND(I583*H583,2)</f>
        <v>0</v>
      </c>
      <c r="K583" s="232" t="s">
        <v>147</v>
      </c>
      <c r="L583" s="45"/>
      <c r="M583" s="237" t="s">
        <v>1</v>
      </c>
      <c r="N583" s="238" t="s">
        <v>47</v>
      </c>
      <c r="O583" s="92"/>
      <c r="P583" s="239">
        <f>O583*H583</f>
        <v>0</v>
      </c>
      <c r="Q583" s="239">
        <v>0</v>
      </c>
      <c r="R583" s="239">
        <f>Q583*H583</f>
        <v>0</v>
      </c>
      <c r="S583" s="239">
        <v>0</v>
      </c>
      <c r="T583" s="240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1" t="s">
        <v>148</v>
      </c>
      <c r="AT583" s="241" t="s">
        <v>144</v>
      </c>
      <c r="AU583" s="241" t="s">
        <v>92</v>
      </c>
      <c r="AY583" s="18" t="s">
        <v>142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8" t="s">
        <v>87</v>
      </c>
      <c r="BK583" s="242">
        <f>ROUND(I583*H583,2)</f>
        <v>0</v>
      </c>
      <c r="BL583" s="18" t="s">
        <v>148</v>
      </c>
      <c r="BM583" s="241" t="s">
        <v>483</v>
      </c>
    </row>
    <row r="584" s="14" customFormat="1">
      <c r="A584" s="14"/>
      <c r="B584" s="254"/>
      <c r="C584" s="255"/>
      <c r="D584" s="245" t="s">
        <v>150</v>
      </c>
      <c r="E584" s="256" t="s">
        <v>1</v>
      </c>
      <c r="F584" s="257" t="s">
        <v>89</v>
      </c>
      <c r="G584" s="255"/>
      <c r="H584" s="258">
        <v>221.90000000000001</v>
      </c>
      <c r="I584" s="259"/>
      <c r="J584" s="255"/>
      <c r="K584" s="255"/>
      <c r="L584" s="260"/>
      <c r="M584" s="261"/>
      <c r="N584" s="262"/>
      <c r="O584" s="262"/>
      <c r="P584" s="262"/>
      <c r="Q584" s="262"/>
      <c r="R584" s="262"/>
      <c r="S584" s="262"/>
      <c r="T584" s="263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64" t="s">
        <v>150</v>
      </c>
      <c r="AU584" s="264" t="s">
        <v>92</v>
      </c>
      <c r="AV584" s="14" t="s">
        <v>92</v>
      </c>
      <c r="AW584" s="14" t="s">
        <v>36</v>
      </c>
      <c r="AX584" s="14" t="s">
        <v>82</v>
      </c>
      <c r="AY584" s="264" t="s">
        <v>142</v>
      </c>
    </row>
    <row r="585" s="15" customFormat="1">
      <c r="A585" s="15"/>
      <c r="B585" s="265"/>
      <c r="C585" s="266"/>
      <c r="D585" s="245" t="s">
        <v>150</v>
      </c>
      <c r="E585" s="267" t="s">
        <v>1</v>
      </c>
      <c r="F585" s="268" t="s">
        <v>157</v>
      </c>
      <c r="G585" s="266"/>
      <c r="H585" s="269">
        <v>221.90000000000001</v>
      </c>
      <c r="I585" s="270"/>
      <c r="J585" s="266"/>
      <c r="K585" s="266"/>
      <c r="L585" s="271"/>
      <c r="M585" s="272"/>
      <c r="N585" s="273"/>
      <c r="O585" s="273"/>
      <c r="P585" s="273"/>
      <c r="Q585" s="273"/>
      <c r="R585" s="273"/>
      <c r="S585" s="273"/>
      <c r="T585" s="274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75" t="s">
        <v>150</v>
      </c>
      <c r="AU585" s="275" t="s">
        <v>92</v>
      </c>
      <c r="AV585" s="15" t="s">
        <v>148</v>
      </c>
      <c r="AW585" s="15" t="s">
        <v>36</v>
      </c>
      <c r="AX585" s="15" t="s">
        <v>87</v>
      </c>
      <c r="AY585" s="275" t="s">
        <v>142</v>
      </c>
    </row>
    <row r="586" s="2" customFormat="1" ht="16.5" customHeight="1">
      <c r="A586" s="39"/>
      <c r="B586" s="40"/>
      <c r="C586" s="230" t="s">
        <v>484</v>
      </c>
      <c r="D586" s="230" t="s">
        <v>144</v>
      </c>
      <c r="E586" s="231" t="s">
        <v>485</v>
      </c>
      <c r="F586" s="232" t="s">
        <v>486</v>
      </c>
      <c r="G586" s="233" t="s">
        <v>230</v>
      </c>
      <c r="H586" s="234">
        <v>4</v>
      </c>
      <c r="I586" s="235"/>
      <c r="J586" s="236">
        <f>ROUND(I586*H586,2)</f>
        <v>0</v>
      </c>
      <c r="K586" s="232" t="s">
        <v>147</v>
      </c>
      <c r="L586" s="45"/>
      <c r="M586" s="237" t="s">
        <v>1</v>
      </c>
      <c r="N586" s="238" t="s">
        <v>47</v>
      </c>
      <c r="O586" s="92"/>
      <c r="P586" s="239">
        <f>O586*H586</f>
        <v>0</v>
      </c>
      <c r="Q586" s="239">
        <v>0</v>
      </c>
      <c r="R586" s="239">
        <f>Q586*H586</f>
        <v>0</v>
      </c>
      <c r="S586" s="239">
        <v>0</v>
      </c>
      <c r="T586" s="240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41" t="s">
        <v>148</v>
      </c>
      <c r="AT586" s="241" t="s">
        <v>144</v>
      </c>
      <c r="AU586" s="241" t="s">
        <v>92</v>
      </c>
      <c r="AY586" s="18" t="s">
        <v>142</v>
      </c>
      <c r="BE586" s="242">
        <f>IF(N586="základní",J586,0)</f>
        <v>0</v>
      </c>
      <c r="BF586" s="242">
        <f>IF(N586="snížená",J586,0)</f>
        <v>0</v>
      </c>
      <c r="BG586" s="242">
        <f>IF(N586="zákl. přenesená",J586,0)</f>
        <v>0</v>
      </c>
      <c r="BH586" s="242">
        <f>IF(N586="sníž. přenesená",J586,0)</f>
        <v>0</v>
      </c>
      <c r="BI586" s="242">
        <f>IF(N586="nulová",J586,0)</f>
        <v>0</v>
      </c>
      <c r="BJ586" s="18" t="s">
        <v>87</v>
      </c>
      <c r="BK586" s="242">
        <f>ROUND(I586*H586,2)</f>
        <v>0</v>
      </c>
      <c r="BL586" s="18" t="s">
        <v>148</v>
      </c>
      <c r="BM586" s="241" t="s">
        <v>487</v>
      </c>
    </row>
    <row r="587" s="2" customFormat="1" ht="24" customHeight="1">
      <c r="A587" s="39"/>
      <c r="B587" s="40"/>
      <c r="C587" s="230" t="s">
        <v>488</v>
      </c>
      <c r="D587" s="230" t="s">
        <v>144</v>
      </c>
      <c r="E587" s="231" t="s">
        <v>489</v>
      </c>
      <c r="F587" s="232" t="s">
        <v>490</v>
      </c>
      <c r="G587" s="233" t="s">
        <v>230</v>
      </c>
      <c r="H587" s="234">
        <v>360</v>
      </c>
      <c r="I587" s="235"/>
      <c r="J587" s="236">
        <f>ROUND(I587*H587,2)</f>
        <v>0</v>
      </c>
      <c r="K587" s="232" t="s">
        <v>147</v>
      </c>
      <c r="L587" s="45"/>
      <c r="M587" s="237" t="s">
        <v>1</v>
      </c>
      <c r="N587" s="238" t="s">
        <v>47</v>
      </c>
      <c r="O587" s="92"/>
      <c r="P587" s="239">
        <f>O587*H587</f>
        <v>0</v>
      </c>
      <c r="Q587" s="239">
        <v>0</v>
      </c>
      <c r="R587" s="239">
        <f>Q587*H587</f>
        <v>0</v>
      </c>
      <c r="S587" s="239">
        <v>0</v>
      </c>
      <c r="T587" s="240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1" t="s">
        <v>148</v>
      </c>
      <c r="AT587" s="241" t="s">
        <v>144</v>
      </c>
      <c r="AU587" s="241" t="s">
        <v>92</v>
      </c>
      <c r="AY587" s="18" t="s">
        <v>142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8" t="s">
        <v>87</v>
      </c>
      <c r="BK587" s="242">
        <f>ROUND(I587*H587,2)</f>
        <v>0</v>
      </c>
      <c r="BL587" s="18" t="s">
        <v>148</v>
      </c>
      <c r="BM587" s="241" t="s">
        <v>491</v>
      </c>
    </row>
    <row r="588" s="2" customFormat="1" ht="16.5" customHeight="1">
      <c r="A588" s="39"/>
      <c r="B588" s="40"/>
      <c r="C588" s="230" t="s">
        <v>492</v>
      </c>
      <c r="D588" s="230" t="s">
        <v>144</v>
      </c>
      <c r="E588" s="231" t="s">
        <v>493</v>
      </c>
      <c r="F588" s="232" t="s">
        <v>494</v>
      </c>
      <c r="G588" s="233" t="s">
        <v>230</v>
      </c>
      <c r="H588" s="234">
        <v>4</v>
      </c>
      <c r="I588" s="235"/>
      <c r="J588" s="236">
        <f>ROUND(I588*H588,2)</f>
        <v>0</v>
      </c>
      <c r="K588" s="232" t="s">
        <v>147</v>
      </c>
      <c r="L588" s="45"/>
      <c r="M588" s="237" t="s">
        <v>1</v>
      </c>
      <c r="N588" s="238" t="s">
        <v>47</v>
      </c>
      <c r="O588" s="92"/>
      <c r="P588" s="239">
        <f>O588*H588</f>
        <v>0</v>
      </c>
      <c r="Q588" s="239">
        <v>0</v>
      </c>
      <c r="R588" s="239">
        <f>Q588*H588</f>
        <v>0</v>
      </c>
      <c r="S588" s="239">
        <v>0</v>
      </c>
      <c r="T588" s="240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1" t="s">
        <v>148</v>
      </c>
      <c r="AT588" s="241" t="s">
        <v>144</v>
      </c>
      <c r="AU588" s="241" t="s">
        <v>92</v>
      </c>
      <c r="AY588" s="18" t="s">
        <v>142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8" t="s">
        <v>87</v>
      </c>
      <c r="BK588" s="242">
        <f>ROUND(I588*H588,2)</f>
        <v>0</v>
      </c>
      <c r="BL588" s="18" t="s">
        <v>148</v>
      </c>
      <c r="BM588" s="241" t="s">
        <v>495</v>
      </c>
    </row>
    <row r="589" s="2" customFormat="1" ht="24" customHeight="1">
      <c r="A589" s="39"/>
      <c r="B589" s="40"/>
      <c r="C589" s="230" t="s">
        <v>496</v>
      </c>
      <c r="D589" s="230" t="s">
        <v>144</v>
      </c>
      <c r="E589" s="231" t="s">
        <v>497</v>
      </c>
      <c r="F589" s="232" t="s">
        <v>498</v>
      </c>
      <c r="G589" s="233" t="s">
        <v>90</v>
      </c>
      <c r="H589" s="234">
        <v>25</v>
      </c>
      <c r="I589" s="235"/>
      <c r="J589" s="236">
        <f>ROUND(I589*H589,2)</f>
        <v>0</v>
      </c>
      <c r="K589" s="232" t="s">
        <v>147</v>
      </c>
      <c r="L589" s="45"/>
      <c r="M589" s="237" t="s">
        <v>1</v>
      </c>
      <c r="N589" s="238" t="s">
        <v>47</v>
      </c>
      <c r="O589" s="92"/>
      <c r="P589" s="239">
        <f>O589*H589</f>
        <v>0</v>
      </c>
      <c r="Q589" s="239">
        <v>0.00012999999999999999</v>
      </c>
      <c r="R589" s="239">
        <f>Q589*H589</f>
        <v>0.0032499999999999999</v>
      </c>
      <c r="S589" s="239">
        <v>0</v>
      </c>
      <c r="T589" s="24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1" t="s">
        <v>148</v>
      </c>
      <c r="AT589" s="241" t="s">
        <v>144</v>
      </c>
      <c r="AU589" s="241" t="s">
        <v>92</v>
      </c>
      <c r="AY589" s="18" t="s">
        <v>142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8" t="s">
        <v>87</v>
      </c>
      <c r="BK589" s="242">
        <f>ROUND(I589*H589,2)</f>
        <v>0</v>
      </c>
      <c r="BL589" s="18" t="s">
        <v>148</v>
      </c>
      <c r="BM589" s="241" t="s">
        <v>499</v>
      </c>
    </row>
    <row r="590" s="2" customFormat="1" ht="16.5" customHeight="1">
      <c r="A590" s="39"/>
      <c r="B590" s="40"/>
      <c r="C590" s="230" t="s">
        <v>500</v>
      </c>
      <c r="D590" s="230" t="s">
        <v>144</v>
      </c>
      <c r="E590" s="231" t="s">
        <v>501</v>
      </c>
      <c r="F590" s="232" t="s">
        <v>502</v>
      </c>
      <c r="G590" s="233" t="s">
        <v>90</v>
      </c>
      <c r="H590" s="234">
        <v>10.5</v>
      </c>
      <c r="I590" s="235"/>
      <c r="J590" s="236">
        <f>ROUND(I590*H590,2)</f>
        <v>0</v>
      </c>
      <c r="K590" s="232" t="s">
        <v>1</v>
      </c>
      <c r="L590" s="45"/>
      <c r="M590" s="237" t="s">
        <v>1</v>
      </c>
      <c r="N590" s="238" t="s">
        <v>47</v>
      </c>
      <c r="O590" s="92"/>
      <c r="P590" s="239">
        <f>O590*H590</f>
        <v>0</v>
      </c>
      <c r="Q590" s="239">
        <v>4.0000000000000003E-05</v>
      </c>
      <c r="R590" s="239">
        <f>Q590*H590</f>
        <v>0.00042000000000000002</v>
      </c>
      <c r="S590" s="239">
        <v>0</v>
      </c>
      <c r="T590" s="24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1" t="s">
        <v>148</v>
      </c>
      <c r="AT590" s="241" t="s">
        <v>144</v>
      </c>
      <c r="AU590" s="241" t="s">
        <v>92</v>
      </c>
      <c r="AY590" s="18" t="s">
        <v>142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8" t="s">
        <v>87</v>
      </c>
      <c r="BK590" s="242">
        <f>ROUND(I590*H590,2)</f>
        <v>0</v>
      </c>
      <c r="BL590" s="18" t="s">
        <v>148</v>
      </c>
      <c r="BM590" s="241" t="s">
        <v>503</v>
      </c>
    </row>
    <row r="591" s="13" customFormat="1">
      <c r="A591" s="13"/>
      <c r="B591" s="243"/>
      <c r="C591" s="244"/>
      <c r="D591" s="245" t="s">
        <v>150</v>
      </c>
      <c r="E591" s="246" t="s">
        <v>1</v>
      </c>
      <c r="F591" s="247" t="s">
        <v>151</v>
      </c>
      <c r="G591" s="244"/>
      <c r="H591" s="246" t="s">
        <v>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3" t="s">
        <v>150</v>
      </c>
      <c r="AU591" s="253" t="s">
        <v>92</v>
      </c>
      <c r="AV591" s="13" t="s">
        <v>87</v>
      </c>
      <c r="AW591" s="13" t="s">
        <v>36</v>
      </c>
      <c r="AX591" s="13" t="s">
        <v>82</v>
      </c>
      <c r="AY591" s="253" t="s">
        <v>142</v>
      </c>
    </row>
    <row r="592" s="13" customFormat="1">
      <c r="A592" s="13"/>
      <c r="B592" s="243"/>
      <c r="C592" s="244"/>
      <c r="D592" s="245" t="s">
        <v>150</v>
      </c>
      <c r="E592" s="246" t="s">
        <v>1</v>
      </c>
      <c r="F592" s="247" t="s">
        <v>504</v>
      </c>
      <c r="G592" s="244"/>
      <c r="H592" s="246" t="s">
        <v>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3" t="s">
        <v>150</v>
      </c>
      <c r="AU592" s="253" t="s">
        <v>92</v>
      </c>
      <c r="AV592" s="13" t="s">
        <v>87</v>
      </c>
      <c r="AW592" s="13" t="s">
        <v>36</v>
      </c>
      <c r="AX592" s="13" t="s">
        <v>82</v>
      </c>
      <c r="AY592" s="253" t="s">
        <v>142</v>
      </c>
    </row>
    <row r="593" s="13" customFormat="1">
      <c r="A593" s="13"/>
      <c r="B593" s="243"/>
      <c r="C593" s="244"/>
      <c r="D593" s="245" t="s">
        <v>150</v>
      </c>
      <c r="E593" s="246" t="s">
        <v>1</v>
      </c>
      <c r="F593" s="247" t="s">
        <v>244</v>
      </c>
      <c r="G593" s="244"/>
      <c r="H593" s="246" t="s">
        <v>1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3" t="s">
        <v>150</v>
      </c>
      <c r="AU593" s="253" t="s">
        <v>92</v>
      </c>
      <c r="AV593" s="13" t="s">
        <v>87</v>
      </c>
      <c r="AW593" s="13" t="s">
        <v>36</v>
      </c>
      <c r="AX593" s="13" t="s">
        <v>82</v>
      </c>
      <c r="AY593" s="253" t="s">
        <v>142</v>
      </c>
    </row>
    <row r="594" s="14" customFormat="1">
      <c r="A594" s="14"/>
      <c r="B594" s="254"/>
      <c r="C594" s="255"/>
      <c r="D594" s="245" t="s">
        <v>150</v>
      </c>
      <c r="E594" s="256" t="s">
        <v>1</v>
      </c>
      <c r="F594" s="257" t="s">
        <v>505</v>
      </c>
      <c r="G594" s="255"/>
      <c r="H594" s="258">
        <v>10.5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4" t="s">
        <v>150</v>
      </c>
      <c r="AU594" s="264" t="s">
        <v>92</v>
      </c>
      <c r="AV594" s="14" t="s">
        <v>92</v>
      </c>
      <c r="AW594" s="14" t="s">
        <v>36</v>
      </c>
      <c r="AX594" s="14" t="s">
        <v>82</v>
      </c>
      <c r="AY594" s="264" t="s">
        <v>142</v>
      </c>
    </row>
    <row r="595" s="15" customFormat="1">
      <c r="A595" s="15"/>
      <c r="B595" s="265"/>
      <c r="C595" s="266"/>
      <c r="D595" s="245" t="s">
        <v>150</v>
      </c>
      <c r="E595" s="267" t="s">
        <v>1</v>
      </c>
      <c r="F595" s="268" t="s">
        <v>157</v>
      </c>
      <c r="G595" s="266"/>
      <c r="H595" s="269">
        <v>10.5</v>
      </c>
      <c r="I595" s="270"/>
      <c r="J595" s="266"/>
      <c r="K595" s="266"/>
      <c r="L595" s="271"/>
      <c r="M595" s="272"/>
      <c r="N595" s="273"/>
      <c r="O595" s="273"/>
      <c r="P595" s="273"/>
      <c r="Q595" s="273"/>
      <c r="R595" s="273"/>
      <c r="S595" s="273"/>
      <c r="T595" s="274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75" t="s">
        <v>150</v>
      </c>
      <c r="AU595" s="275" t="s">
        <v>92</v>
      </c>
      <c r="AV595" s="15" t="s">
        <v>148</v>
      </c>
      <c r="AW595" s="15" t="s">
        <v>36</v>
      </c>
      <c r="AX595" s="15" t="s">
        <v>87</v>
      </c>
      <c r="AY595" s="275" t="s">
        <v>142</v>
      </c>
    </row>
    <row r="596" s="2" customFormat="1" ht="24" customHeight="1">
      <c r="A596" s="39"/>
      <c r="B596" s="40"/>
      <c r="C596" s="230" t="s">
        <v>506</v>
      </c>
      <c r="D596" s="230" t="s">
        <v>144</v>
      </c>
      <c r="E596" s="231" t="s">
        <v>507</v>
      </c>
      <c r="F596" s="232" t="s">
        <v>508</v>
      </c>
      <c r="G596" s="233" t="s">
        <v>230</v>
      </c>
      <c r="H596" s="234">
        <v>3.5</v>
      </c>
      <c r="I596" s="235"/>
      <c r="J596" s="236">
        <f>ROUND(I596*H596,2)</f>
        <v>0</v>
      </c>
      <c r="K596" s="232" t="s">
        <v>1</v>
      </c>
      <c r="L596" s="45"/>
      <c r="M596" s="237" t="s">
        <v>1</v>
      </c>
      <c r="N596" s="238" t="s">
        <v>47</v>
      </c>
      <c r="O596" s="92"/>
      <c r="P596" s="239">
        <f>O596*H596</f>
        <v>0</v>
      </c>
      <c r="Q596" s="239">
        <v>0.018360000000000001</v>
      </c>
      <c r="R596" s="239">
        <f>Q596*H596</f>
        <v>0.064260000000000012</v>
      </c>
      <c r="S596" s="239">
        <v>0</v>
      </c>
      <c r="T596" s="24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1" t="s">
        <v>148</v>
      </c>
      <c r="AT596" s="241" t="s">
        <v>144</v>
      </c>
      <c r="AU596" s="241" t="s">
        <v>92</v>
      </c>
      <c r="AY596" s="18" t="s">
        <v>142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8" t="s">
        <v>87</v>
      </c>
      <c r="BK596" s="242">
        <f>ROUND(I596*H596,2)</f>
        <v>0</v>
      </c>
      <c r="BL596" s="18" t="s">
        <v>148</v>
      </c>
      <c r="BM596" s="241" t="s">
        <v>509</v>
      </c>
    </row>
    <row r="597" s="13" customFormat="1">
      <c r="A597" s="13"/>
      <c r="B597" s="243"/>
      <c r="C597" s="244"/>
      <c r="D597" s="245" t="s">
        <v>150</v>
      </c>
      <c r="E597" s="246" t="s">
        <v>1</v>
      </c>
      <c r="F597" s="247" t="s">
        <v>151</v>
      </c>
      <c r="G597" s="244"/>
      <c r="H597" s="246" t="s">
        <v>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3" t="s">
        <v>150</v>
      </c>
      <c r="AU597" s="253" t="s">
        <v>92</v>
      </c>
      <c r="AV597" s="13" t="s">
        <v>87</v>
      </c>
      <c r="AW597" s="13" t="s">
        <v>36</v>
      </c>
      <c r="AX597" s="13" t="s">
        <v>82</v>
      </c>
      <c r="AY597" s="253" t="s">
        <v>142</v>
      </c>
    </row>
    <row r="598" s="13" customFormat="1">
      <c r="A598" s="13"/>
      <c r="B598" s="243"/>
      <c r="C598" s="244"/>
      <c r="D598" s="245" t="s">
        <v>150</v>
      </c>
      <c r="E598" s="246" t="s">
        <v>1</v>
      </c>
      <c r="F598" s="247" t="s">
        <v>510</v>
      </c>
      <c r="G598" s="244"/>
      <c r="H598" s="246" t="s">
        <v>1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3" t="s">
        <v>150</v>
      </c>
      <c r="AU598" s="253" t="s">
        <v>92</v>
      </c>
      <c r="AV598" s="13" t="s">
        <v>87</v>
      </c>
      <c r="AW598" s="13" t="s">
        <v>36</v>
      </c>
      <c r="AX598" s="13" t="s">
        <v>82</v>
      </c>
      <c r="AY598" s="253" t="s">
        <v>142</v>
      </c>
    </row>
    <row r="599" s="13" customFormat="1">
      <c r="A599" s="13"/>
      <c r="B599" s="243"/>
      <c r="C599" s="244"/>
      <c r="D599" s="245" t="s">
        <v>150</v>
      </c>
      <c r="E599" s="246" t="s">
        <v>1</v>
      </c>
      <c r="F599" s="247" t="s">
        <v>205</v>
      </c>
      <c r="G599" s="244"/>
      <c r="H599" s="246" t="s">
        <v>1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3" t="s">
        <v>150</v>
      </c>
      <c r="AU599" s="253" t="s">
        <v>92</v>
      </c>
      <c r="AV599" s="13" t="s">
        <v>87</v>
      </c>
      <c r="AW599" s="13" t="s">
        <v>36</v>
      </c>
      <c r="AX599" s="13" t="s">
        <v>82</v>
      </c>
      <c r="AY599" s="253" t="s">
        <v>142</v>
      </c>
    </row>
    <row r="600" s="13" customFormat="1">
      <c r="A600" s="13"/>
      <c r="B600" s="243"/>
      <c r="C600" s="244"/>
      <c r="D600" s="245" t="s">
        <v>150</v>
      </c>
      <c r="E600" s="246" t="s">
        <v>1</v>
      </c>
      <c r="F600" s="247" t="s">
        <v>511</v>
      </c>
      <c r="G600" s="244"/>
      <c r="H600" s="246" t="s">
        <v>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3" t="s">
        <v>150</v>
      </c>
      <c r="AU600" s="253" t="s">
        <v>92</v>
      </c>
      <c r="AV600" s="13" t="s">
        <v>87</v>
      </c>
      <c r="AW600" s="13" t="s">
        <v>36</v>
      </c>
      <c r="AX600" s="13" t="s">
        <v>82</v>
      </c>
      <c r="AY600" s="253" t="s">
        <v>142</v>
      </c>
    </row>
    <row r="601" s="14" customFormat="1">
      <c r="A601" s="14"/>
      <c r="B601" s="254"/>
      <c r="C601" s="255"/>
      <c r="D601" s="245" t="s">
        <v>150</v>
      </c>
      <c r="E601" s="256" t="s">
        <v>1</v>
      </c>
      <c r="F601" s="257" t="s">
        <v>512</v>
      </c>
      <c r="G601" s="255"/>
      <c r="H601" s="258">
        <v>3.5</v>
      </c>
      <c r="I601" s="259"/>
      <c r="J601" s="255"/>
      <c r="K601" s="255"/>
      <c r="L601" s="260"/>
      <c r="M601" s="261"/>
      <c r="N601" s="262"/>
      <c r="O601" s="262"/>
      <c r="P601" s="262"/>
      <c r="Q601" s="262"/>
      <c r="R601" s="262"/>
      <c r="S601" s="262"/>
      <c r="T601" s="26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64" t="s">
        <v>150</v>
      </c>
      <c r="AU601" s="264" t="s">
        <v>92</v>
      </c>
      <c r="AV601" s="14" t="s">
        <v>92</v>
      </c>
      <c r="AW601" s="14" t="s">
        <v>36</v>
      </c>
      <c r="AX601" s="14" t="s">
        <v>82</v>
      </c>
      <c r="AY601" s="264" t="s">
        <v>142</v>
      </c>
    </row>
    <row r="602" s="15" customFormat="1">
      <c r="A602" s="15"/>
      <c r="B602" s="265"/>
      <c r="C602" s="266"/>
      <c r="D602" s="245" t="s">
        <v>150</v>
      </c>
      <c r="E602" s="267" t="s">
        <v>1</v>
      </c>
      <c r="F602" s="268" t="s">
        <v>157</v>
      </c>
      <c r="G602" s="266"/>
      <c r="H602" s="269">
        <v>3.5</v>
      </c>
      <c r="I602" s="270"/>
      <c r="J602" s="266"/>
      <c r="K602" s="266"/>
      <c r="L602" s="271"/>
      <c r="M602" s="272"/>
      <c r="N602" s="273"/>
      <c r="O602" s="273"/>
      <c r="P602" s="273"/>
      <c r="Q602" s="273"/>
      <c r="R602" s="273"/>
      <c r="S602" s="273"/>
      <c r="T602" s="274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T602" s="275" t="s">
        <v>150</v>
      </c>
      <c r="AU602" s="275" t="s">
        <v>92</v>
      </c>
      <c r="AV602" s="15" t="s">
        <v>148</v>
      </c>
      <c r="AW602" s="15" t="s">
        <v>36</v>
      </c>
      <c r="AX602" s="15" t="s">
        <v>87</v>
      </c>
      <c r="AY602" s="275" t="s">
        <v>142</v>
      </c>
    </row>
    <row r="603" s="2" customFormat="1" ht="24" customHeight="1">
      <c r="A603" s="39"/>
      <c r="B603" s="40"/>
      <c r="C603" s="230" t="s">
        <v>513</v>
      </c>
      <c r="D603" s="230" t="s">
        <v>144</v>
      </c>
      <c r="E603" s="231" t="s">
        <v>514</v>
      </c>
      <c r="F603" s="232" t="s">
        <v>515</v>
      </c>
      <c r="G603" s="233" t="s">
        <v>168</v>
      </c>
      <c r="H603" s="234">
        <v>3.1200000000000001</v>
      </c>
      <c r="I603" s="235"/>
      <c r="J603" s="236">
        <f>ROUND(I603*H603,2)</f>
        <v>0</v>
      </c>
      <c r="K603" s="232" t="s">
        <v>147</v>
      </c>
      <c r="L603" s="45"/>
      <c r="M603" s="237" t="s">
        <v>1</v>
      </c>
      <c r="N603" s="238" t="s">
        <v>47</v>
      </c>
      <c r="O603" s="92"/>
      <c r="P603" s="239">
        <f>O603*H603</f>
        <v>0</v>
      </c>
      <c r="Q603" s="239">
        <v>0</v>
      </c>
      <c r="R603" s="239">
        <f>Q603*H603</f>
        <v>0</v>
      </c>
      <c r="S603" s="239">
        <v>1.8</v>
      </c>
      <c r="T603" s="240">
        <f>S603*H603</f>
        <v>5.6160000000000005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1" t="s">
        <v>148</v>
      </c>
      <c r="AT603" s="241" t="s">
        <v>144</v>
      </c>
      <c r="AU603" s="241" t="s">
        <v>92</v>
      </c>
      <c r="AY603" s="18" t="s">
        <v>142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8" t="s">
        <v>87</v>
      </c>
      <c r="BK603" s="242">
        <f>ROUND(I603*H603,2)</f>
        <v>0</v>
      </c>
      <c r="BL603" s="18" t="s">
        <v>148</v>
      </c>
      <c r="BM603" s="241" t="s">
        <v>516</v>
      </c>
    </row>
    <row r="604" s="13" customFormat="1">
      <c r="A604" s="13"/>
      <c r="B604" s="243"/>
      <c r="C604" s="244"/>
      <c r="D604" s="245" t="s">
        <v>150</v>
      </c>
      <c r="E604" s="246" t="s">
        <v>1</v>
      </c>
      <c r="F604" s="247" t="s">
        <v>151</v>
      </c>
      <c r="G604" s="244"/>
      <c r="H604" s="246" t="s">
        <v>1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3" t="s">
        <v>150</v>
      </c>
      <c r="AU604" s="253" t="s">
        <v>92</v>
      </c>
      <c r="AV604" s="13" t="s">
        <v>87</v>
      </c>
      <c r="AW604" s="13" t="s">
        <v>36</v>
      </c>
      <c r="AX604" s="13" t="s">
        <v>82</v>
      </c>
      <c r="AY604" s="253" t="s">
        <v>142</v>
      </c>
    </row>
    <row r="605" s="13" customFormat="1">
      <c r="A605" s="13"/>
      <c r="B605" s="243"/>
      <c r="C605" s="244"/>
      <c r="D605" s="245" t="s">
        <v>150</v>
      </c>
      <c r="E605" s="246" t="s">
        <v>1</v>
      </c>
      <c r="F605" s="247" t="s">
        <v>517</v>
      </c>
      <c r="G605" s="244"/>
      <c r="H605" s="246" t="s">
        <v>1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3" t="s">
        <v>150</v>
      </c>
      <c r="AU605" s="253" t="s">
        <v>92</v>
      </c>
      <c r="AV605" s="13" t="s">
        <v>87</v>
      </c>
      <c r="AW605" s="13" t="s">
        <v>36</v>
      </c>
      <c r="AX605" s="13" t="s">
        <v>82</v>
      </c>
      <c r="AY605" s="253" t="s">
        <v>142</v>
      </c>
    </row>
    <row r="606" s="13" customFormat="1">
      <c r="A606" s="13"/>
      <c r="B606" s="243"/>
      <c r="C606" s="244"/>
      <c r="D606" s="245" t="s">
        <v>150</v>
      </c>
      <c r="E606" s="246" t="s">
        <v>1</v>
      </c>
      <c r="F606" s="247" t="s">
        <v>518</v>
      </c>
      <c r="G606" s="244"/>
      <c r="H606" s="246" t="s">
        <v>1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3" t="s">
        <v>150</v>
      </c>
      <c r="AU606" s="253" t="s">
        <v>92</v>
      </c>
      <c r="AV606" s="13" t="s">
        <v>87</v>
      </c>
      <c r="AW606" s="13" t="s">
        <v>36</v>
      </c>
      <c r="AX606" s="13" t="s">
        <v>82</v>
      </c>
      <c r="AY606" s="253" t="s">
        <v>142</v>
      </c>
    </row>
    <row r="607" s="14" customFormat="1">
      <c r="A607" s="14"/>
      <c r="B607" s="254"/>
      <c r="C607" s="255"/>
      <c r="D607" s="245" t="s">
        <v>150</v>
      </c>
      <c r="E607" s="256" t="s">
        <v>1</v>
      </c>
      <c r="F607" s="257" t="s">
        <v>519</v>
      </c>
      <c r="G607" s="255"/>
      <c r="H607" s="258">
        <v>3.1200000000000001</v>
      </c>
      <c r="I607" s="259"/>
      <c r="J607" s="255"/>
      <c r="K607" s="255"/>
      <c r="L607" s="260"/>
      <c r="M607" s="261"/>
      <c r="N607" s="262"/>
      <c r="O607" s="262"/>
      <c r="P607" s="262"/>
      <c r="Q607" s="262"/>
      <c r="R607" s="262"/>
      <c r="S607" s="262"/>
      <c r="T607" s="26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64" t="s">
        <v>150</v>
      </c>
      <c r="AU607" s="264" t="s">
        <v>92</v>
      </c>
      <c r="AV607" s="14" t="s">
        <v>92</v>
      </c>
      <c r="AW607" s="14" t="s">
        <v>36</v>
      </c>
      <c r="AX607" s="14" t="s">
        <v>82</v>
      </c>
      <c r="AY607" s="264" t="s">
        <v>142</v>
      </c>
    </row>
    <row r="608" s="15" customFormat="1">
      <c r="A608" s="15"/>
      <c r="B608" s="265"/>
      <c r="C608" s="266"/>
      <c r="D608" s="245" t="s">
        <v>150</v>
      </c>
      <c r="E608" s="267" t="s">
        <v>1</v>
      </c>
      <c r="F608" s="268" t="s">
        <v>157</v>
      </c>
      <c r="G608" s="266"/>
      <c r="H608" s="269">
        <v>3.1200000000000001</v>
      </c>
      <c r="I608" s="270"/>
      <c r="J608" s="266"/>
      <c r="K608" s="266"/>
      <c r="L608" s="271"/>
      <c r="M608" s="272"/>
      <c r="N608" s="273"/>
      <c r="O608" s="273"/>
      <c r="P608" s="273"/>
      <c r="Q608" s="273"/>
      <c r="R608" s="273"/>
      <c r="S608" s="273"/>
      <c r="T608" s="274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5" t="s">
        <v>150</v>
      </c>
      <c r="AU608" s="275" t="s">
        <v>92</v>
      </c>
      <c r="AV608" s="15" t="s">
        <v>148</v>
      </c>
      <c r="AW608" s="15" t="s">
        <v>36</v>
      </c>
      <c r="AX608" s="15" t="s">
        <v>87</v>
      </c>
      <c r="AY608" s="275" t="s">
        <v>142</v>
      </c>
    </row>
    <row r="609" s="2" customFormat="1" ht="16.5" customHeight="1">
      <c r="A609" s="39"/>
      <c r="B609" s="40"/>
      <c r="C609" s="230" t="s">
        <v>520</v>
      </c>
      <c r="D609" s="230" t="s">
        <v>144</v>
      </c>
      <c r="E609" s="231" t="s">
        <v>521</v>
      </c>
      <c r="F609" s="232" t="s">
        <v>522</v>
      </c>
      <c r="G609" s="233" t="s">
        <v>230</v>
      </c>
      <c r="H609" s="234">
        <v>46.200000000000003</v>
      </c>
      <c r="I609" s="235"/>
      <c r="J609" s="236">
        <f>ROUND(I609*H609,2)</f>
        <v>0</v>
      </c>
      <c r="K609" s="232" t="s">
        <v>147</v>
      </c>
      <c r="L609" s="45"/>
      <c r="M609" s="237" t="s">
        <v>1</v>
      </c>
      <c r="N609" s="238" t="s">
        <v>47</v>
      </c>
      <c r="O609" s="92"/>
      <c r="P609" s="239">
        <f>O609*H609</f>
        <v>0</v>
      </c>
      <c r="Q609" s="239">
        <v>0</v>
      </c>
      <c r="R609" s="239">
        <f>Q609*H609</f>
        <v>0</v>
      </c>
      <c r="S609" s="239">
        <v>0.072999999999999995</v>
      </c>
      <c r="T609" s="240">
        <f>S609*H609</f>
        <v>3.3725999999999998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1" t="s">
        <v>148</v>
      </c>
      <c r="AT609" s="241" t="s">
        <v>144</v>
      </c>
      <c r="AU609" s="241" t="s">
        <v>92</v>
      </c>
      <c r="AY609" s="18" t="s">
        <v>142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8" t="s">
        <v>87</v>
      </c>
      <c r="BK609" s="242">
        <f>ROUND(I609*H609,2)</f>
        <v>0</v>
      </c>
      <c r="BL609" s="18" t="s">
        <v>148</v>
      </c>
      <c r="BM609" s="241" t="s">
        <v>523</v>
      </c>
    </row>
    <row r="610" s="13" customFormat="1">
      <c r="A610" s="13"/>
      <c r="B610" s="243"/>
      <c r="C610" s="244"/>
      <c r="D610" s="245" t="s">
        <v>150</v>
      </c>
      <c r="E610" s="246" t="s">
        <v>1</v>
      </c>
      <c r="F610" s="247" t="s">
        <v>154</v>
      </c>
      <c r="G610" s="244"/>
      <c r="H610" s="246" t="s">
        <v>1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3" t="s">
        <v>150</v>
      </c>
      <c r="AU610" s="253" t="s">
        <v>92</v>
      </c>
      <c r="AV610" s="13" t="s">
        <v>87</v>
      </c>
      <c r="AW610" s="13" t="s">
        <v>36</v>
      </c>
      <c r="AX610" s="13" t="s">
        <v>82</v>
      </c>
      <c r="AY610" s="253" t="s">
        <v>142</v>
      </c>
    </row>
    <row r="611" s="14" customFormat="1">
      <c r="A611" s="14"/>
      <c r="B611" s="254"/>
      <c r="C611" s="255"/>
      <c r="D611" s="245" t="s">
        <v>150</v>
      </c>
      <c r="E611" s="256" t="s">
        <v>1</v>
      </c>
      <c r="F611" s="257" t="s">
        <v>524</v>
      </c>
      <c r="G611" s="255"/>
      <c r="H611" s="258">
        <v>46.200000000000003</v>
      </c>
      <c r="I611" s="259"/>
      <c r="J611" s="255"/>
      <c r="K611" s="255"/>
      <c r="L611" s="260"/>
      <c r="M611" s="261"/>
      <c r="N611" s="262"/>
      <c r="O611" s="262"/>
      <c r="P611" s="262"/>
      <c r="Q611" s="262"/>
      <c r="R611" s="262"/>
      <c r="S611" s="262"/>
      <c r="T611" s="26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64" t="s">
        <v>150</v>
      </c>
      <c r="AU611" s="264" t="s">
        <v>92</v>
      </c>
      <c r="AV611" s="14" t="s">
        <v>92</v>
      </c>
      <c r="AW611" s="14" t="s">
        <v>36</v>
      </c>
      <c r="AX611" s="14" t="s">
        <v>82</v>
      </c>
      <c r="AY611" s="264" t="s">
        <v>142</v>
      </c>
    </row>
    <row r="612" s="15" customFormat="1">
      <c r="A612" s="15"/>
      <c r="B612" s="265"/>
      <c r="C612" s="266"/>
      <c r="D612" s="245" t="s">
        <v>150</v>
      </c>
      <c r="E612" s="267" t="s">
        <v>1</v>
      </c>
      <c r="F612" s="268" t="s">
        <v>157</v>
      </c>
      <c r="G612" s="266"/>
      <c r="H612" s="269">
        <v>46.200000000000003</v>
      </c>
      <c r="I612" s="270"/>
      <c r="J612" s="266"/>
      <c r="K612" s="266"/>
      <c r="L612" s="271"/>
      <c r="M612" s="272"/>
      <c r="N612" s="273"/>
      <c r="O612" s="273"/>
      <c r="P612" s="273"/>
      <c r="Q612" s="273"/>
      <c r="R612" s="273"/>
      <c r="S612" s="273"/>
      <c r="T612" s="274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5" t="s">
        <v>150</v>
      </c>
      <c r="AU612" s="275" t="s">
        <v>92</v>
      </c>
      <c r="AV612" s="15" t="s">
        <v>148</v>
      </c>
      <c r="AW612" s="15" t="s">
        <v>36</v>
      </c>
      <c r="AX612" s="15" t="s">
        <v>87</v>
      </c>
      <c r="AY612" s="275" t="s">
        <v>142</v>
      </c>
    </row>
    <row r="613" s="2" customFormat="1" ht="36" customHeight="1">
      <c r="A613" s="39"/>
      <c r="B613" s="40"/>
      <c r="C613" s="230" t="s">
        <v>525</v>
      </c>
      <c r="D613" s="230" t="s">
        <v>144</v>
      </c>
      <c r="E613" s="231" t="s">
        <v>526</v>
      </c>
      <c r="F613" s="232" t="s">
        <v>527</v>
      </c>
      <c r="G613" s="233" t="s">
        <v>168</v>
      </c>
      <c r="H613" s="234">
        <v>12.775</v>
      </c>
      <c r="I613" s="235"/>
      <c r="J613" s="236">
        <f>ROUND(I613*H613,2)</f>
        <v>0</v>
      </c>
      <c r="K613" s="232" t="s">
        <v>147</v>
      </c>
      <c r="L613" s="45"/>
      <c r="M613" s="237" t="s">
        <v>1</v>
      </c>
      <c r="N613" s="238" t="s">
        <v>47</v>
      </c>
      <c r="O613" s="92"/>
      <c r="P613" s="239">
        <f>O613*H613</f>
        <v>0</v>
      </c>
      <c r="Q613" s="239">
        <v>0</v>
      </c>
      <c r="R613" s="239">
        <f>Q613*H613</f>
        <v>0</v>
      </c>
      <c r="S613" s="239">
        <v>2.2000000000000002</v>
      </c>
      <c r="T613" s="240">
        <f>S613*H613</f>
        <v>28.105000000000004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1" t="s">
        <v>148</v>
      </c>
      <c r="AT613" s="241" t="s">
        <v>144</v>
      </c>
      <c r="AU613" s="241" t="s">
        <v>92</v>
      </c>
      <c r="AY613" s="18" t="s">
        <v>142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8" t="s">
        <v>87</v>
      </c>
      <c r="BK613" s="242">
        <f>ROUND(I613*H613,2)</f>
        <v>0</v>
      </c>
      <c r="BL613" s="18" t="s">
        <v>148</v>
      </c>
      <c r="BM613" s="241" t="s">
        <v>528</v>
      </c>
    </row>
    <row r="614" s="13" customFormat="1">
      <c r="A614" s="13"/>
      <c r="B614" s="243"/>
      <c r="C614" s="244"/>
      <c r="D614" s="245" t="s">
        <v>150</v>
      </c>
      <c r="E614" s="246" t="s">
        <v>1</v>
      </c>
      <c r="F614" s="247" t="s">
        <v>151</v>
      </c>
      <c r="G614" s="244"/>
      <c r="H614" s="246" t="s">
        <v>1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3" t="s">
        <v>150</v>
      </c>
      <c r="AU614" s="253" t="s">
        <v>92</v>
      </c>
      <c r="AV614" s="13" t="s">
        <v>87</v>
      </c>
      <c r="AW614" s="13" t="s">
        <v>36</v>
      </c>
      <c r="AX614" s="13" t="s">
        <v>82</v>
      </c>
      <c r="AY614" s="253" t="s">
        <v>142</v>
      </c>
    </row>
    <row r="615" s="13" customFormat="1">
      <c r="A615" s="13"/>
      <c r="B615" s="243"/>
      <c r="C615" s="244"/>
      <c r="D615" s="245" t="s">
        <v>150</v>
      </c>
      <c r="E615" s="246" t="s">
        <v>1</v>
      </c>
      <c r="F615" s="247" t="s">
        <v>517</v>
      </c>
      <c r="G615" s="244"/>
      <c r="H615" s="246" t="s">
        <v>1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3" t="s">
        <v>150</v>
      </c>
      <c r="AU615" s="253" t="s">
        <v>92</v>
      </c>
      <c r="AV615" s="13" t="s">
        <v>87</v>
      </c>
      <c r="AW615" s="13" t="s">
        <v>36</v>
      </c>
      <c r="AX615" s="13" t="s">
        <v>82</v>
      </c>
      <c r="AY615" s="253" t="s">
        <v>142</v>
      </c>
    </row>
    <row r="616" s="13" customFormat="1">
      <c r="A616" s="13"/>
      <c r="B616" s="243"/>
      <c r="C616" s="244"/>
      <c r="D616" s="245" t="s">
        <v>150</v>
      </c>
      <c r="E616" s="246" t="s">
        <v>1</v>
      </c>
      <c r="F616" s="247" t="s">
        <v>529</v>
      </c>
      <c r="G616" s="244"/>
      <c r="H616" s="246" t="s">
        <v>1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3" t="s">
        <v>150</v>
      </c>
      <c r="AU616" s="253" t="s">
        <v>92</v>
      </c>
      <c r="AV616" s="13" t="s">
        <v>87</v>
      </c>
      <c r="AW616" s="13" t="s">
        <v>36</v>
      </c>
      <c r="AX616" s="13" t="s">
        <v>82</v>
      </c>
      <c r="AY616" s="253" t="s">
        <v>142</v>
      </c>
    </row>
    <row r="617" s="14" customFormat="1">
      <c r="A617" s="14"/>
      <c r="B617" s="254"/>
      <c r="C617" s="255"/>
      <c r="D617" s="245" t="s">
        <v>150</v>
      </c>
      <c r="E617" s="256" t="s">
        <v>1</v>
      </c>
      <c r="F617" s="257" t="s">
        <v>530</v>
      </c>
      <c r="G617" s="255"/>
      <c r="H617" s="258">
        <v>6.8499999999999996</v>
      </c>
      <c r="I617" s="259"/>
      <c r="J617" s="255"/>
      <c r="K617" s="255"/>
      <c r="L617" s="260"/>
      <c r="M617" s="261"/>
      <c r="N617" s="262"/>
      <c r="O617" s="262"/>
      <c r="P617" s="262"/>
      <c r="Q617" s="262"/>
      <c r="R617" s="262"/>
      <c r="S617" s="262"/>
      <c r="T617" s="26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4" t="s">
        <v>150</v>
      </c>
      <c r="AU617" s="264" t="s">
        <v>92</v>
      </c>
      <c r="AV617" s="14" t="s">
        <v>92</v>
      </c>
      <c r="AW617" s="14" t="s">
        <v>36</v>
      </c>
      <c r="AX617" s="14" t="s">
        <v>82</v>
      </c>
      <c r="AY617" s="264" t="s">
        <v>142</v>
      </c>
    </row>
    <row r="618" s="14" customFormat="1">
      <c r="A618" s="14"/>
      <c r="B618" s="254"/>
      <c r="C618" s="255"/>
      <c r="D618" s="245" t="s">
        <v>150</v>
      </c>
      <c r="E618" s="256" t="s">
        <v>1</v>
      </c>
      <c r="F618" s="257" t="s">
        <v>531</v>
      </c>
      <c r="G618" s="255"/>
      <c r="H618" s="258">
        <v>1.6499999999999999</v>
      </c>
      <c r="I618" s="259"/>
      <c r="J618" s="255"/>
      <c r="K618" s="255"/>
      <c r="L618" s="260"/>
      <c r="M618" s="261"/>
      <c r="N618" s="262"/>
      <c r="O618" s="262"/>
      <c r="P618" s="262"/>
      <c r="Q618" s="262"/>
      <c r="R618" s="262"/>
      <c r="S618" s="262"/>
      <c r="T618" s="26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4" t="s">
        <v>150</v>
      </c>
      <c r="AU618" s="264" t="s">
        <v>92</v>
      </c>
      <c r="AV618" s="14" t="s">
        <v>92</v>
      </c>
      <c r="AW618" s="14" t="s">
        <v>36</v>
      </c>
      <c r="AX618" s="14" t="s">
        <v>82</v>
      </c>
      <c r="AY618" s="264" t="s">
        <v>142</v>
      </c>
    </row>
    <row r="619" s="13" customFormat="1">
      <c r="A619" s="13"/>
      <c r="B619" s="243"/>
      <c r="C619" s="244"/>
      <c r="D619" s="245" t="s">
        <v>150</v>
      </c>
      <c r="E619" s="246" t="s">
        <v>1</v>
      </c>
      <c r="F619" s="247" t="s">
        <v>532</v>
      </c>
      <c r="G619" s="244"/>
      <c r="H619" s="246" t="s">
        <v>1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3" t="s">
        <v>150</v>
      </c>
      <c r="AU619" s="253" t="s">
        <v>92</v>
      </c>
      <c r="AV619" s="13" t="s">
        <v>87</v>
      </c>
      <c r="AW619" s="13" t="s">
        <v>36</v>
      </c>
      <c r="AX619" s="13" t="s">
        <v>82</v>
      </c>
      <c r="AY619" s="253" t="s">
        <v>142</v>
      </c>
    </row>
    <row r="620" s="14" customFormat="1">
      <c r="A620" s="14"/>
      <c r="B620" s="254"/>
      <c r="C620" s="255"/>
      <c r="D620" s="245" t="s">
        <v>150</v>
      </c>
      <c r="E620" s="256" t="s">
        <v>1</v>
      </c>
      <c r="F620" s="257" t="s">
        <v>533</v>
      </c>
      <c r="G620" s="255"/>
      <c r="H620" s="258">
        <v>4.2750000000000004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4" t="s">
        <v>150</v>
      </c>
      <c r="AU620" s="264" t="s">
        <v>92</v>
      </c>
      <c r="AV620" s="14" t="s">
        <v>92</v>
      </c>
      <c r="AW620" s="14" t="s">
        <v>36</v>
      </c>
      <c r="AX620" s="14" t="s">
        <v>82</v>
      </c>
      <c r="AY620" s="264" t="s">
        <v>142</v>
      </c>
    </row>
    <row r="621" s="15" customFormat="1">
      <c r="A621" s="15"/>
      <c r="B621" s="265"/>
      <c r="C621" s="266"/>
      <c r="D621" s="245" t="s">
        <v>150</v>
      </c>
      <c r="E621" s="267" t="s">
        <v>1</v>
      </c>
      <c r="F621" s="268" t="s">
        <v>157</v>
      </c>
      <c r="G621" s="266"/>
      <c r="H621" s="269">
        <v>12.775</v>
      </c>
      <c r="I621" s="270"/>
      <c r="J621" s="266"/>
      <c r="K621" s="266"/>
      <c r="L621" s="271"/>
      <c r="M621" s="272"/>
      <c r="N621" s="273"/>
      <c r="O621" s="273"/>
      <c r="P621" s="273"/>
      <c r="Q621" s="273"/>
      <c r="R621" s="273"/>
      <c r="S621" s="273"/>
      <c r="T621" s="274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75" t="s">
        <v>150</v>
      </c>
      <c r="AU621" s="275" t="s">
        <v>92</v>
      </c>
      <c r="AV621" s="15" t="s">
        <v>148</v>
      </c>
      <c r="AW621" s="15" t="s">
        <v>36</v>
      </c>
      <c r="AX621" s="15" t="s">
        <v>87</v>
      </c>
      <c r="AY621" s="275" t="s">
        <v>142</v>
      </c>
    </row>
    <row r="622" s="2" customFormat="1" ht="24" customHeight="1">
      <c r="A622" s="39"/>
      <c r="B622" s="40"/>
      <c r="C622" s="230" t="s">
        <v>534</v>
      </c>
      <c r="D622" s="230" t="s">
        <v>144</v>
      </c>
      <c r="E622" s="231" t="s">
        <v>535</v>
      </c>
      <c r="F622" s="232" t="s">
        <v>536</v>
      </c>
      <c r="G622" s="233" t="s">
        <v>168</v>
      </c>
      <c r="H622" s="234">
        <v>0.251</v>
      </c>
      <c r="I622" s="235"/>
      <c r="J622" s="236">
        <f>ROUND(I622*H622,2)</f>
        <v>0</v>
      </c>
      <c r="K622" s="232" t="s">
        <v>147</v>
      </c>
      <c r="L622" s="45"/>
      <c r="M622" s="237" t="s">
        <v>1</v>
      </c>
      <c r="N622" s="238" t="s">
        <v>47</v>
      </c>
      <c r="O622" s="92"/>
      <c r="P622" s="239">
        <f>O622*H622</f>
        <v>0</v>
      </c>
      <c r="Q622" s="239">
        <v>0</v>
      </c>
      <c r="R622" s="239">
        <f>Q622*H622</f>
        <v>0</v>
      </c>
      <c r="S622" s="239">
        <v>2.2000000000000002</v>
      </c>
      <c r="T622" s="240">
        <f>S622*H622</f>
        <v>0.55220000000000002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1" t="s">
        <v>148</v>
      </c>
      <c r="AT622" s="241" t="s">
        <v>144</v>
      </c>
      <c r="AU622" s="241" t="s">
        <v>92</v>
      </c>
      <c r="AY622" s="18" t="s">
        <v>142</v>
      </c>
      <c r="BE622" s="242">
        <f>IF(N622="základní",J622,0)</f>
        <v>0</v>
      </c>
      <c r="BF622" s="242">
        <f>IF(N622="snížená",J622,0)</f>
        <v>0</v>
      </c>
      <c r="BG622" s="242">
        <f>IF(N622="zákl. přenesená",J622,0)</f>
        <v>0</v>
      </c>
      <c r="BH622" s="242">
        <f>IF(N622="sníž. přenesená",J622,0)</f>
        <v>0</v>
      </c>
      <c r="BI622" s="242">
        <f>IF(N622="nulová",J622,0)</f>
        <v>0</v>
      </c>
      <c r="BJ622" s="18" t="s">
        <v>87</v>
      </c>
      <c r="BK622" s="242">
        <f>ROUND(I622*H622,2)</f>
        <v>0</v>
      </c>
      <c r="BL622" s="18" t="s">
        <v>148</v>
      </c>
      <c r="BM622" s="241" t="s">
        <v>537</v>
      </c>
    </row>
    <row r="623" s="13" customFormat="1">
      <c r="A623" s="13"/>
      <c r="B623" s="243"/>
      <c r="C623" s="244"/>
      <c r="D623" s="245" t="s">
        <v>150</v>
      </c>
      <c r="E623" s="246" t="s">
        <v>1</v>
      </c>
      <c r="F623" s="247" t="s">
        <v>151</v>
      </c>
      <c r="G623" s="244"/>
      <c r="H623" s="246" t="s">
        <v>1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3" t="s">
        <v>150</v>
      </c>
      <c r="AU623" s="253" t="s">
        <v>92</v>
      </c>
      <c r="AV623" s="13" t="s">
        <v>87</v>
      </c>
      <c r="AW623" s="13" t="s">
        <v>36</v>
      </c>
      <c r="AX623" s="13" t="s">
        <v>82</v>
      </c>
      <c r="AY623" s="253" t="s">
        <v>142</v>
      </c>
    </row>
    <row r="624" s="13" customFormat="1">
      <c r="A624" s="13"/>
      <c r="B624" s="243"/>
      <c r="C624" s="244"/>
      <c r="D624" s="245" t="s">
        <v>150</v>
      </c>
      <c r="E624" s="246" t="s">
        <v>1</v>
      </c>
      <c r="F624" s="247" t="s">
        <v>517</v>
      </c>
      <c r="G624" s="244"/>
      <c r="H624" s="246" t="s">
        <v>1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3" t="s">
        <v>150</v>
      </c>
      <c r="AU624" s="253" t="s">
        <v>92</v>
      </c>
      <c r="AV624" s="13" t="s">
        <v>87</v>
      </c>
      <c r="AW624" s="13" t="s">
        <v>36</v>
      </c>
      <c r="AX624" s="13" t="s">
        <v>82</v>
      </c>
      <c r="AY624" s="253" t="s">
        <v>142</v>
      </c>
    </row>
    <row r="625" s="13" customFormat="1">
      <c r="A625" s="13"/>
      <c r="B625" s="243"/>
      <c r="C625" s="244"/>
      <c r="D625" s="245" t="s">
        <v>150</v>
      </c>
      <c r="E625" s="246" t="s">
        <v>1</v>
      </c>
      <c r="F625" s="247" t="s">
        <v>529</v>
      </c>
      <c r="G625" s="244"/>
      <c r="H625" s="246" t="s">
        <v>1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3" t="s">
        <v>150</v>
      </c>
      <c r="AU625" s="253" t="s">
        <v>92</v>
      </c>
      <c r="AV625" s="13" t="s">
        <v>87</v>
      </c>
      <c r="AW625" s="13" t="s">
        <v>36</v>
      </c>
      <c r="AX625" s="13" t="s">
        <v>82</v>
      </c>
      <c r="AY625" s="253" t="s">
        <v>142</v>
      </c>
    </row>
    <row r="626" s="14" customFormat="1">
      <c r="A626" s="14"/>
      <c r="B626" s="254"/>
      <c r="C626" s="255"/>
      <c r="D626" s="245" t="s">
        <v>150</v>
      </c>
      <c r="E626" s="256" t="s">
        <v>1</v>
      </c>
      <c r="F626" s="257" t="s">
        <v>538</v>
      </c>
      <c r="G626" s="255"/>
      <c r="H626" s="258">
        <v>0.251</v>
      </c>
      <c r="I626" s="259"/>
      <c r="J626" s="255"/>
      <c r="K626" s="255"/>
      <c r="L626" s="260"/>
      <c r="M626" s="261"/>
      <c r="N626" s="262"/>
      <c r="O626" s="262"/>
      <c r="P626" s="262"/>
      <c r="Q626" s="262"/>
      <c r="R626" s="262"/>
      <c r="S626" s="262"/>
      <c r="T626" s="26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64" t="s">
        <v>150</v>
      </c>
      <c r="AU626" s="264" t="s">
        <v>92</v>
      </c>
      <c r="AV626" s="14" t="s">
        <v>92</v>
      </c>
      <c r="AW626" s="14" t="s">
        <v>36</v>
      </c>
      <c r="AX626" s="14" t="s">
        <v>82</v>
      </c>
      <c r="AY626" s="264" t="s">
        <v>142</v>
      </c>
    </row>
    <row r="627" s="15" customFormat="1">
      <c r="A627" s="15"/>
      <c r="B627" s="265"/>
      <c r="C627" s="266"/>
      <c r="D627" s="245" t="s">
        <v>150</v>
      </c>
      <c r="E627" s="267" t="s">
        <v>1</v>
      </c>
      <c r="F627" s="268" t="s">
        <v>157</v>
      </c>
      <c r="G627" s="266"/>
      <c r="H627" s="269">
        <v>0.251</v>
      </c>
      <c r="I627" s="270"/>
      <c r="J627" s="266"/>
      <c r="K627" s="266"/>
      <c r="L627" s="271"/>
      <c r="M627" s="272"/>
      <c r="N627" s="273"/>
      <c r="O627" s="273"/>
      <c r="P627" s="273"/>
      <c r="Q627" s="273"/>
      <c r="R627" s="273"/>
      <c r="S627" s="273"/>
      <c r="T627" s="274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75" t="s">
        <v>150</v>
      </c>
      <c r="AU627" s="275" t="s">
        <v>92</v>
      </c>
      <c r="AV627" s="15" t="s">
        <v>148</v>
      </c>
      <c r="AW627" s="15" t="s">
        <v>36</v>
      </c>
      <c r="AX627" s="15" t="s">
        <v>87</v>
      </c>
      <c r="AY627" s="275" t="s">
        <v>142</v>
      </c>
    </row>
    <row r="628" s="2" customFormat="1" ht="24" customHeight="1">
      <c r="A628" s="39"/>
      <c r="B628" s="40"/>
      <c r="C628" s="230" t="s">
        <v>539</v>
      </c>
      <c r="D628" s="230" t="s">
        <v>144</v>
      </c>
      <c r="E628" s="231" t="s">
        <v>540</v>
      </c>
      <c r="F628" s="232" t="s">
        <v>541</v>
      </c>
      <c r="G628" s="233" t="s">
        <v>168</v>
      </c>
      <c r="H628" s="234">
        <v>2.3140000000000001</v>
      </c>
      <c r="I628" s="235"/>
      <c r="J628" s="236">
        <f>ROUND(I628*H628,2)</f>
        <v>0</v>
      </c>
      <c r="K628" s="232" t="s">
        <v>147</v>
      </c>
      <c r="L628" s="45"/>
      <c r="M628" s="237" t="s">
        <v>1</v>
      </c>
      <c r="N628" s="238" t="s">
        <v>47</v>
      </c>
      <c r="O628" s="92"/>
      <c r="P628" s="239">
        <f>O628*H628</f>
        <v>0</v>
      </c>
      <c r="Q628" s="239">
        <v>0</v>
      </c>
      <c r="R628" s="239">
        <f>Q628*H628</f>
        <v>0</v>
      </c>
      <c r="S628" s="239">
        <v>2.2000000000000002</v>
      </c>
      <c r="T628" s="240">
        <f>S628*H628</f>
        <v>5.0908000000000007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1" t="s">
        <v>148</v>
      </c>
      <c r="AT628" s="241" t="s">
        <v>144</v>
      </c>
      <c r="AU628" s="241" t="s">
        <v>92</v>
      </c>
      <c r="AY628" s="18" t="s">
        <v>142</v>
      </c>
      <c r="BE628" s="242">
        <f>IF(N628="základní",J628,0)</f>
        <v>0</v>
      </c>
      <c r="BF628" s="242">
        <f>IF(N628="snížená",J628,0)</f>
        <v>0</v>
      </c>
      <c r="BG628" s="242">
        <f>IF(N628="zákl. přenesená",J628,0)</f>
        <v>0</v>
      </c>
      <c r="BH628" s="242">
        <f>IF(N628="sníž. přenesená",J628,0)</f>
        <v>0</v>
      </c>
      <c r="BI628" s="242">
        <f>IF(N628="nulová",J628,0)</f>
        <v>0</v>
      </c>
      <c r="BJ628" s="18" t="s">
        <v>87</v>
      </c>
      <c r="BK628" s="242">
        <f>ROUND(I628*H628,2)</f>
        <v>0</v>
      </c>
      <c r="BL628" s="18" t="s">
        <v>148</v>
      </c>
      <c r="BM628" s="241" t="s">
        <v>542</v>
      </c>
    </row>
    <row r="629" s="13" customFormat="1">
      <c r="A629" s="13"/>
      <c r="B629" s="243"/>
      <c r="C629" s="244"/>
      <c r="D629" s="245" t="s">
        <v>150</v>
      </c>
      <c r="E629" s="246" t="s">
        <v>1</v>
      </c>
      <c r="F629" s="247" t="s">
        <v>151</v>
      </c>
      <c r="G629" s="244"/>
      <c r="H629" s="246" t="s">
        <v>1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3" t="s">
        <v>150</v>
      </c>
      <c r="AU629" s="253" t="s">
        <v>92</v>
      </c>
      <c r="AV629" s="13" t="s">
        <v>87</v>
      </c>
      <c r="AW629" s="13" t="s">
        <v>36</v>
      </c>
      <c r="AX629" s="13" t="s">
        <v>82</v>
      </c>
      <c r="AY629" s="253" t="s">
        <v>142</v>
      </c>
    </row>
    <row r="630" s="13" customFormat="1">
      <c r="A630" s="13"/>
      <c r="B630" s="243"/>
      <c r="C630" s="244"/>
      <c r="D630" s="245" t="s">
        <v>150</v>
      </c>
      <c r="E630" s="246" t="s">
        <v>1</v>
      </c>
      <c r="F630" s="247" t="s">
        <v>517</v>
      </c>
      <c r="G630" s="244"/>
      <c r="H630" s="246" t="s">
        <v>1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3" t="s">
        <v>150</v>
      </c>
      <c r="AU630" s="253" t="s">
        <v>92</v>
      </c>
      <c r="AV630" s="13" t="s">
        <v>87</v>
      </c>
      <c r="AW630" s="13" t="s">
        <v>36</v>
      </c>
      <c r="AX630" s="13" t="s">
        <v>82</v>
      </c>
      <c r="AY630" s="253" t="s">
        <v>142</v>
      </c>
    </row>
    <row r="631" s="13" customFormat="1">
      <c r="A631" s="13"/>
      <c r="B631" s="243"/>
      <c r="C631" s="244"/>
      <c r="D631" s="245" t="s">
        <v>150</v>
      </c>
      <c r="E631" s="246" t="s">
        <v>1</v>
      </c>
      <c r="F631" s="247" t="s">
        <v>154</v>
      </c>
      <c r="G631" s="244"/>
      <c r="H631" s="246" t="s">
        <v>1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3" t="s">
        <v>150</v>
      </c>
      <c r="AU631" s="253" t="s">
        <v>92</v>
      </c>
      <c r="AV631" s="13" t="s">
        <v>87</v>
      </c>
      <c r="AW631" s="13" t="s">
        <v>36</v>
      </c>
      <c r="AX631" s="13" t="s">
        <v>82</v>
      </c>
      <c r="AY631" s="253" t="s">
        <v>142</v>
      </c>
    </row>
    <row r="632" s="14" customFormat="1">
      <c r="A632" s="14"/>
      <c r="B632" s="254"/>
      <c r="C632" s="255"/>
      <c r="D632" s="245" t="s">
        <v>150</v>
      </c>
      <c r="E632" s="256" t="s">
        <v>1</v>
      </c>
      <c r="F632" s="257" t="s">
        <v>400</v>
      </c>
      <c r="G632" s="255"/>
      <c r="H632" s="258">
        <v>2.1829999999999998</v>
      </c>
      <c r="I632" s="259"/>
      <c r="J632" s="255"/>
      <c r="K632" s="255"/>
      <c r="L632" s="260"/>
      <c r="M632" s="261"/>
      <c r="N632" s="262"/>
      <c r="O632" s="262"/>
      <c r="P632" s="262"/>
      <c r="Q632" s="262"/>
      <c r="R632" s="262"/>
      <c r="S632" s="262"/>
      <c r="T632" s="26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4" t="s">
        <v>150</v>
      </c>
      <c r="AU632" s="264" t="s">
        <v>92</v>
      </c>
      <c r="AV632" s="14" t="s">
        <v>92</v>
      </c>
      <c r="AW632" s="14" t="s">
        <v>36</v>
      </c>
      <c r="AX632" s="14" t="s">
        <v>82</v>
      </c>
      <c r="AY632" s="264" t="s">
        <v>142</v>
      </c>
    </row>
    <row r="633" s="14" customFormat="1">
      <c r="A633" s="14"/>
      <c r="B633" s="254"/>
      <c r="C633" s="255"/>
      <c r="D633" s="245" t="s">
        <v>150</v>
      </c>
      <c r="E633" s="256" t="s">
        <v>1</v>
      </c>
      <c r="F633" s="257" t="s">
        <v>401</v>
      </c>
      <c r="G633" s="255"/>
      <c r="H633" s="258">
        <v>0.13100000000000001</v>
      </c>
      <c r="I633" s="259"/>
      <c r="J633" s="255"/>
      <c r="K633" s="255"/>
      <c r="L633" s="260"/>
      <c r="M633" s="261"/>
      <c r="N633" s="262"/>
      <c r="O633" s="262"/>
      <c r="P633" s="262"/>
      <c r="Q633" s="262"/>
      <c r="R633" s="262"/>
      <c r="S633" s="262"/>
      <c r="T633" s="26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64" t="s">
        <v>150</v>
      </c>
      <c r="AU633" s="264" t="s">
        <v>92</v>
      </c>
      <c r="AV633" s="14" t="s">
        <v>92</v>
      </c>
      <c r="AW633" s="14" t="s">
        <v>36</v>
      </c>
      <c r="AX633" s="14" t="s">
        <v>82</v>
      </c>
      <c r="AY633" s="264" t="s">
        <v>142</v>
      </c>
    </row>
    <row r="634" s="15" customFormat="1">
      <c r="A634" s="15"/>
      <c r="B634" s="265"/>
      <c r="C634" s="266"/>
      <c r="D634" s="245" t="s">
        <v>150</v>
      </c>
      <c r="E634" s="267" t="s">
        <v>1</v>
      </c>
      <c r="F634" s="268" t="s">
        <v>157</v>
      </c>
      <c r="G634" s="266"/>
      <c r="H634" s="269">
        <v>2.3140000000000001</v>
      </c>
      <c r="I634" s="270"/>
      <c r="J634" s="266"/>
      <c r="K634" s="266"/>
      <c r="L634" s="271"/>
      <c r="M634" s="272"/>
      <c r="N634" s="273"/>
      <c r="O634" s="273"/>
      <c r="P634" s="273"/>
      <c r="Q634" s="273"/>
      <c r="R634" s="273"/>
      <c r="S634" s="273"/>
      <c r="T634" s="274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T634" s="275" t="s">
        <v>150</v>
      </c>
      <c r="AU634" s="275" t="s">
        <v>92</v>
      </c>
      <c r="AV634" s="15" t="s">
        <v>148</v>
      </c>
      <c r="AW634" s="15" t="s">
        <v>36</v>
      </c>
      <c r="AX634" s="15" t="s">
        <v>87</v>
      </c>
      <c r="AY634" s="275" t="s">
        <v>142</v>
      </c>
    </row>
    <row r="635" s="2" customFormat="1" ht="36" customHeight="1">
      <c r="A635" s="39"/>
      <c r="B635" s="40"/>
      <c r="C635" s="230" t="s">
        <v>543</v>
      </c>
      <c r="D635" s="230" t="s">
        <v>144</v>
      </c>
      <c r="E635" s="231" t="s">
        <v>544</v>
      </c>
      <c r="F635" s="232" t="s">
        <v>545</v>
      </c>
      <c r="G635" s="233" t="s">
        <v>90</v>
      </c>
      <c r="H635" s="234">
        <v>149</v>
      </c>
      <c r="I635" s="235"/>
      <c r="J635" s="236">
        <f>ROUND(I635*H635,2)</f>
        <v>0</v>
      </c>
      <c r="K635" s="232" t="s">
        <v>1</v>
      </c>
      <c r="L635" s="45"/>
      <c r="M635" s="237" t="s">
        <v>1</v>
      </c>
      <c r="N635" s="238" t="s">
        <v>47</v>
      </c>
      <c r="O635" s="92"/>
      <c r="P635" s="239">
        <f>O635*H635</f>
        <v>0</v>
      </c>
      <c r="Q635" s="239">
        <v>0</v>
      </c>
      <c r="R635" s="239">
        <f>Q635*H635</f>
        <v>0</v>
      </c>
      <c r="S635" s="239">
        <v>0</v>
      </c>
      <c r="T635" s="240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1" t="s">
        <v>148</v>
      </c>
      <c r="AT635" s="241" t="s">
        <v>144</v>
      </c>
      <c r="AU635" s="241" t="s">
        <v>92</v>
      </c>
      <c r="AY635" s="18" t="s">
        <v>142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8" t="s">
        <v>87</v>
      </c>
      <c r="BK635" s="242">
        <f>ROUND(I635*H635,2)</f>
        <v>0</v>
      </c>
      <c r="BL635" s="18" t="s">
        <v>148</v>
      </c>
      <c r="BM635" s="241" t="s">
        <v>546</v>
      </c>
    </row>
    <row r="636" s="13" customFormat="1">
      <c r="A636" s="13"/>
      <c r="B636" s="243"/>
      <c r="C636" s="244"/>
      <c r="D636" s="245" t="s">
        <v>150</v>
      </c>
      <c r="E636" s="246" t="s">
        <v>1</v>
      </c>
      <c r="F636" s="247" t="s">
        <v>151</v>
      </c>
      <c r="G636" s="244"/>
      <c r="H636" s="246" t="s">
        <v>1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3" t="s">
        <v>150</v>
      </c>
      <c r="AU636" s="253" t="s">
        <v>92</v>
      </c>
      <c r="AV636" s="13" t="s">
        <v>87</v>
      </c>
      <c r="AW636" s="13" t="s">
        <v>36</v>
      </c>
      <c r="AX636" s="13" t="s">
        <v>82</v>
      </c>
      <c r="AY636" s="253" t="s">
        <v>142</v>
      </c>
    </row>
    <row r="637" s="13" customFormat="1">
      <c r="A637" s="13"/>
      <c r="B637" s="243"/>
      <c r="C637" s="244"/>
      <c r="D637" s="245" t="s">
        <v>150</v>
      </c>
      <c r="E637" s="246" t="s">
        <v>1</v>
      </c>
      <c r="F637" s="247" t="s">
        <v>547</v>
      </c>
      <c r="G637" s="244"/>
      <c r="H637" s="246" t="s">
        <v>1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3" t="s">
        <v>150</v>
      </c>
      <c r="AU637" s="253" t="s">
        <v>92</v>
      </c>
      <c r="AV637" s="13" t="s">
        <v>87</v>
      </c>
      <c r="AW637" s="13" t="s">
        <v>36</v>
      </c>
      <c r="AX637" s="13" t="s">
        <v>82</v>
      </c>
      <c r="AY637" s="253" t="s">
        <v>142</v>
      </c>
    </row>
    <row r="638" s="13" customFormat="1">
      <c r="A638" s="13"/>
      <c r="B638" s="243"/>
      <c r="C638" s="244"/>
      <c r="D638" s="245" t="s">
        <v>150</v>
      </c>
      <c r="E638" s="246" t="s">
        <v>1</v>
      </c>
      <c r="F638" s="247" t="s">
        <v>529</v>
      </c>
      <c r="G638" s="244"/>
      <c r="H638" s="246" t="s">
        <v>1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3" t="s">
        <v>150</v>
      </c>
      <c r="AU638" s="253" t="s">
        <v>92</v>
      </c>
      <c r="AV638" s="13" t="s">
        <v>87</v>
      </c>
      <c r="AW638" s="13" t="s">
        <v>36</v>
      </c>
      <c r="AX638" s="13" t="s">
        <v>82</v>
      </c>
      <c r="AY638" s="253" t="s">
        <v>142</v>
      </c>
    </row>
    <row r="639" s="14" customFormat="1">
      <c r="A639" s="14"/>
      <c r="B639" s="254"/>
      <c r="C639" s="255"/>
      <c r="D639" s="245" t="s">
        <v>150</v>
      </c>
      <c r="E639" s="256" t="s">
        <v>1</v>
      </c>
      <c r="F639" s="257" t="s">
        <v>548</v>
      </c>
      <c r="G639" s="255"/>
      <c r="H639" s="258">
        <v>68.5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4" t="s">
        <v>150</v>
      </c>
      <c r="AU639" s="264" t="s">
        <v>92</v>
      </c>
      <c r="AV639" s="14" t="s">
        <v>92</v>
      </c>
      <c r="AW639" s="14" t="s">
        <v>36</v>
      </c>
      <c r="AX639" s="14" t="s">
        <v>82</v>
      </c>
      <c r="AY639" s="264" t="s">
        <v>142</v>
      </c>
    </row>
    <row r="640" s="14" customFormat="1">
      <c r="A640" s="14"/>
      <c r="B640" s="254"/>
      <c r="C640" s="255"/>
      <c r="D640" s="245" t="s">
        <v>150</v>
      </c>
      <c r="E640" s="256" t="s">
        <v>1</v>
      </c>
      <c r="F640" s="257" t="s">
        <v>549</v>
      </c>
      <c r="G640" s="255"/>
      <c r="H640" s="258">
        <v>33</v>
      </c>
      <c r="I640" s="259"/>
      <c r="J640" s="255"/>
      <c r="K640" s="255"/>
      <c r="L640" s="260"/>
      <c r="M640" s="261"/>
      <c r="N640" s="262"/>
      <c r="O640" s="262"/>
      <c r="P640" s="262"/>
      <c r="Q640" s="262"/>
      <c r="R640" s="262"/>
      <c r="S640" s="262"/>
      <c r="T640" s="26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4" t="s">
        <v>150</v>
      </c>
      <c r="AU640" s="264" t="s">
        <v>92</v>
      </c>
      <c r="AV640" s="14" t="s">
        <v>92</v>
      </c>
      <c r="AW640" s="14" t="s">
        <v>36</v>
      </c>
      <c r="AX640" s="14" t="s">
        <v>82</v>
      </c>
      <c r="AY640" s="264" t="s">
        <v>142</v>
      </c>
    </row>
    <row r="641" s="13" customFormat="1">
      <c r="A641" s="13"/>
      <c r="B641" s="243"/>
      <c r="C641" s="244"/>
      <c r="D641" s="245" t="s">
        <v>150</v>
      </c>
      <c r="E641" s="246" t="s">
        <v>1</v>
      </c>
      <c r="F641" s="247" t="s">
        <v>532</v>
      </c>
      <c r="G641" s="244"/>
      <c r="H641" s="246" t="s">
        <v>1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3" t="s">
        <v>150</v>
      </c>
      <c r="AU641" s="253" t="s">
        <v>92</v>
      </c>
      <c r="AV641" s="13" t="s">
        <v>87</v>
      </c>
      <c r="AW641" s="13" t="s">
        <v>36</v>
      </c>
      <c r="AX641" s="13" t="s">
        <v>82</v>
      </c>
      <c r="AY641" s="253" t="s">
        <v>142</v>
      </c>
    </row>
    <row r="642" s="14" customFormat="1">
      <c r="A642" s="14"/>
      <c r="B642" s="254"/>
      <c r="C642" s="255"/>
      <c r="D642" s="245" t="s">
        <v>150</v>
      </c>
      <c r="E642" s="256" t="s">
        <v>1</v>
      </c>
      <c r="F642" s="257" t="s">
        <v>550</v>
      </c>
      <c r="G642" s="255"/>
      <c r="H642" s="258">
        <v>47.5</v>
      </c>
      <c r="I642" s="259"/>
      <c r="J642" s="255"/>
      <c r="K642" s="255"/>
      <c r="L642" s="260"/>
      <c r="M642" s="261"/>
      <c r="N642" s="262"/>
      <c r="O642" s="262"/>
      <c r="P642" s="262"/>
      <c r="Q642" s="262"/>
      <c r="R642" s="262"/>
      <c r="S642" s="262"/>
      <c r="T642" s="26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64" t="s">
        <v>150</v>
      </c>
      <c r="AU642" s="264" t="s">
        <v>92</v>
      </c>
      <c r="AV642" s="14" t="s">
        <v>92</v>
      </c>
      <c r="AW642" s="14" t="s">
        <v>36</v>
      </c>
      <c r="AX642" s="14" t="s">
        <v>82</v>
      </c>
      <c r="AY642" s="264" t="s">
        <v>142</v>
      </c>
    </row>
    <row r="643" s="15" customFormat="1">
      <c r="A643" s="15"/>
      <c r="B643" s="265"/>
      <c r="C643" s="266"/>
      <c r="D643" s="245" t="s">
        <v>150</v>
      </c>
      <c r="E643" s="267" t="s">
        <v>1</v>
      </c>
      <c r="F643" s="268" t="s">
        <v>157</v>
      </c>
      <c r="G643" s="266"/>
      <c r="H643" s="269">
        <v>149</v>
      </c>
      <c r="I643" s="270"/>
      <c r="J643" s="266"/>
      <c r="K643" s="266"/>
      <c r="L643" s="271"/>
      <c r="M643" s="272"/>
      <c r="N643" s="273"/>
      <c r="O643" s="273"/>
      <c r="P643" s="273"/>
      <c r="Q643" s="273"/>
      <c r="R643" s="273"/>
      <c r="S643" s="273"/>
      <c r="T643" s="274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75" t="s">
        <v>150</v>
      </c>
      <c r="AU643" s="275" t="s">
        <v>92</v>
      </c>
      <c r="AV643" s="15" t="s">
        <v>148</v>
      </c>
      <c r="AW643" s="15" t="s">
        <v>36</v>
      </c>
      <c r="AX643" s="15" t="s">
        <v>87</v>
      </c>
      <c r="AY643" s="275" t="s">
        <v>142</v>
      </c>
    </row>
    <row r="644" s="2" customFormat="1" ht="24" customHeight="1">
      <c r="A644" s="39"/>
      <c r="B644" s="40"/>
      <c r="C644" s="230" t="s">
        <v>551</v>
      </c>
      <c r="D644" s="230" t="s">
        <v>144</v>
      </c>
      <c r="E644" s="231" t="s">
        <v>552</v>
      </c>
      <c r="F644" s="232" t="s">
        <v>553</v>
      </c>
      <c r="G644" s="233" t="s">
        <v>168</v>
      </c>
      <c r="H644" s="234">
        <v>12.775</v>
      </c>
      <c r="I644" s="235"/>
      <c r="J644" s="236">
        <f>ROUND(I644*H644,2)</f>
        <v>0</v>
      </c>
      <c r="K644" s="232" t="s">
        <v>147</v>
      </c>
      <c r="L644" s="45"/>
      <c r="M644" s="237" t="s">
        <v>1</v>
      </c>
      <c r="N644" s="238" t="s">
        <v>47</v>
      </c>
      <c r="O644" s="92"/>
      <c r="P644" s="239">
        <f>O644*H644</f>
        <v>0</v>
      </c>
      <c r="Q644" s="239">
        <v>0</v>
      </c>
      <c r="R644" s="239">
        <f>Q644*H644</f>
        <v>0</v>
      </c>
      <c r="S644" s="239">
        <v>0.043999999999999997</v>
      </c>
      <c r="T644" s="240">
        <f>S644*H644</f>
        <v>0.56209999999999993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1" t="s">
        <v>148</v>
      </c>
      <c r="AT644" s="241" t="s">
        <v>144</v>
      </c>
      <c r="AU644" s="241" t="s">
        <v>92</v>
      </c>
      <c r="AY644" s="18" t="s">
        <v>142</v>
      </c>
      <c r="BE644" s="242">
        <f>IF(N644="základní",J644,0)</f>
        <v>0</v>
      </c>
      <c r="BF644" s="242">
        <f>IF(N644="snížená",J644,0)</f>
        <v>0</v>
      </c>
      <c r="BG644" s="242">
        <f>IF(N644="zákl. přenesená",J644,0)</f>
        <v>0</v>
      </c>
      <c r="BH644" s="242">
        <f>IF(N644="sníž. přenesená",J644,0)</f>
        <v>0</v>
      </c>
      <c r="BI644" s="242">
        <f>IF(N644="nulová",J644,0)</f>
        <v>0</v>
      </c>
      <c r="BJ644" s="18" t="s">
        <v>87</v>
      </c>
      <c r="BK644" s="242">
        <f>ROUND(I644*H644,2)</f>
        <v>0</v>
      </c>
      <c r="BL644" s="18" t="s">
        <v>148</v>
      </c>
      <c r="BM644" s="241" t="s">
        <v>554</v>
      </c>
    </row>
    <row r="645" s="13" customFormat="1">
      <c r="A645" s="13"/>
      <c r="B645" s="243"/>
      <c r="C645" s="244"/>
      <c r="D645" s="245" t="s">
        <v>150</v>
      </c>
      <c r="E645" s="246" t="s">
        <v>1</v>
      </c>
      <c r="F645" s="247" t="s">
        <v>151</v>
      </c>
      <c r="G645" s="244"/>
      <c r="H645" s="246" t="s">
        <v>1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3" t="s">
        <v>150</v>
      </c>
      <c r="AU645" s="253" t="s">
        <v>92</v>
      </c>
      <c r="AV645" s="13" t="s">
        <v>87</v>
      </c>
      <c r="AW645" s="13" t="s">
        <v>36</v>
      </c>
      <c r="AX645" s="13" t="s">
        <v>82</v>
      </c>
      <c r="AY645" s="253" t="s">
        <v>142</v>
      </c>
    </row>
    <row r="646" s="13" customFormat="1">
      <c r="A646" s="13"/>
      <c r="B646" s="243"/>
      <c r="C646" s="244"/>
      <c r="D646" s="245" t="s">
        <v>150</v>
      </c>
      <c r="E646" s="246" t="s">
        <v>1</v>
      </c>
      <c r="F646" s="247" t="s">
        <v>517</v>
      </c>
      <c r="G646" s="244"/>
      <c r="H646" s="246" t="s">
        <v>1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3" t="s">
        <v>150</v>
      </c>
      <c r="AU646" s="253" t="s">
        <v>92</v>
      </c>
      <c r="AV646" s="13" t="s">
        <v>87</v>
      </c>
      <c r="AW646" s="13" t="s">
        <v>36</v>
      </c>
      <c r="AX646" s="13" t="s">
        <v>82</v>
      </c>
      <c r="AY646" s="253" t="s">
        <v>142</v>
      </c>
    </row>
    <row r="647" s="13" customFormat="1">
      <c r="A647" s="13"/>
      <c r="B647" s="243"/>
      <c r="C647" s="244"/>
      <c r="D647" s="245" t="s">
        <v>150</v>
      </c>
      <c r="E647" s="246" t="s">
        <v>1</v>
      </c>
      <c r="F647" s="247" t="s">
        <v>529</v>
      </c>
      <c r="G647" s="244"/>
      <c r="H647" s="246" t="s">
        <v>1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3" t="s">
        <v>150</v>
      </c>
      <c r="AU647" s="253" t="s">
        <v>92</v>
      </c>
      <c r="AV647" s="13" t="s">
        <v>87</v>
      </c>
      <c r="AW647" s="13" t="s">
        <v>36</v>
      </c>
      <c r="AX647" s="13" t="s">
        <v>82</v>
      </c>
      <c r="AY647" s="253" t="s">
        <v>142</v>
      </c>
    </row>
    <row r="648" s="14" customFormat="1">
      <c r="A648" s="14"/>
      <c r="B648" s="254"/>
      <c r="C648" s="255"/>
      <c r="D648" s="245" t="s">
        <v>150</v>
      </c>
      <c r="E648" s="256" t="s">
        <v>1</v>
      </c>
      <c r="F648" s="257" t="s">
        <v>530</v>
      </c>
      <c r="G648" s="255"/>
      <c r="H648" s="258">
        <v>6.8499999999999996</v>
      </c>
      <c r="I648" s="259"/>
      <c r="J648" s="255"/>
      <c r="K648" s="255"/>
      <c r="L648" s="260"/>
      <c r="M648" s="261"/>
      <c r="N648" s="262"/>
      <c r="O648" s="262"/>
      <c r="P648" s="262"/>
      <c r="Q648" s="262"/>
      <c r="R648" s="262"/>
      <c r="S648" s="262"/>
      <c r="T648" s="26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64" t="s">
        <v>150</v>
      </c>
      <c r="AU648" s="264" t="s">
        <v>92</v>
      </c>
      <c r="AV648" s="14" t="s">
        <v>92</v>
      </c>
      <c r="AW648" s="14" t="s">
        <v>36</v>
      </c>
      <c r="AX648" s="14" t="s">
        <v>82</v>
      </c>
      <c r="AY648" s="264" t="s">
        <v>142</v>
      </c>
    </row>
    <row r="649" s="14" customFormat="1">
      <c r="A649" s="14"/>
      <c r="B649" s="254"/>
      <c r="C649" s="255"/>
      <c r="D649" s="245" t="s">
        <v>150</v>
      </c>
      <c r="E649" s="256" t="s">
        <v>1</v>
      </c>
      <c r="F649" s="257" t="s">
        <v>531</v>
      </c>
      <c r="G649" s="255"/>
      <c r="H649" s="258">
        <v>1.6499999999999999</v>
      </c>
      <c r="I649" s="259"/>
      <c r="J649" s="255"/>
      <c r="K649" s="255"/>
      <c r="L649" s="260"/>
      <c r="M649" s="261"/>
      <c r="N649" s="262"/>
      <c r="O649" s="262"/>
      <c r="P649" s="262"/>
      <c r="Q649" s="262"/>
      <c r="R649" s="262"/>
      <c r="S649" s="262"/>
      <c r="T649" s="26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4" t="s">
        <v>150</v>
      </c>
      <c r="AU649" s="264" t="s">
        <v>92</v>
      </c>
      <c r="AV649" s="14" t="s">
        <v>92</v>
      </c>
      <c r="AW649" s="14" t="s">
        <v>36</v>
      </c>
      <c r="AX649" s="14" t="s">
        <v>82</v>
      </c>
      <c r="AY649" s="264" t="s">
        <v>142</v>
      </c>
    </row>
    <row r="650" s="13" customFormat="1">
      <c r="A650" s="13"/>
      <c r="B650" s="243"/>
      <c r="C650" s="244"/>
      <c r="D650" s="245" t="s">
        <v>150</v>
      </c>
      <c r="E650" s="246" t="s">
        <v>1</v>
      </c>
      <c r="F650" s="247" t="s">
        <v>532</v>
      </c>
      <c r="G650" s="244"/>
      <c r="H650" s="246" t="s">
        <v>1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3" t="s">
        <v>150</v>
      </c>
      <c r="AU650" s="253" t="s">
        <v>92</v>
      </c>
      <c r="AV650" s="13" t="s">
        <v>87</v>
      </c>
      <c r="AW650" s="13" t="s">
        <v>36</v>
      </c>
      <c r="AX650" s="13" t="s">
        <v>82</v>
      </c>
      <c r="AY650" s="253" t="s">
        <v>142</v>
      </c>
    </row>
    <row r="651" s="14" customFormat="1">
      <c r="A651" s="14"/>
      <c r="B651" s="254"/>
      <c r="C651" s="255"/>
      <c r="D651" s="245" t="s">
        <v>150</v>
      </c>
      <c r="E651" s="256" t="s">
        <v>1</v>
      </c>
      <c r="F651" s="257" t="s">
        <v>533</v>
      </c>
      <c r="G651" s="255"/>
      <c r="H651" s="258">
        <v>4.2750000000000004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64" t="s">
        <v>150</v>
      </c>
      <c r="AU651" s="264" t="s">
        <v>92</v>
      </c>
      <c r="AV651" s="14" t="s">
        <v>92</v>
      </c>
      <c r="AW651" s="14" t="s">
        <v>36</v>
      </c>
      <c r="AX651" s="14" t="s">
        <v>82</v>
      </c>
      <c r="AY651" s="264" t="s">
        <v>142</v>
      </c>
    </row>
    <row r="652" s="15" customFormat="1">
      <c r="A652" s="15"/>
      <c r="B652" s="265"/>
      <c r="C652" s="266"/>
      <c r="D652" s="245" t="s">
        <v>150</v>
      </c>
      <c r="E652" s="267" t="s">
        <v>1</v>
      </c>
      <c r="F652" s="268" t="s">
        <v>157</v>
      </c>
      <c r="G652" s="266"/>
      <c r="H652" s="269">
        <v>12.775</v>
      </c>
      <c r="I652" s="270"/>
      <c r="J652" s="266"/>
      <c r="K652" s="266"/>
      <c r="L652" s="271"/>
      <c r="M652" s="272"/>
      <c r="N652" s="273"/>
      <c r="O652" s="273"/>
      <c r="P652" s="273"/>
      <c r="Q652" s="273"/>
      <c r="R652" s="273"/>
      <c r="S652" s="273"/>
      <c r="T652" s="274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75" t="s">
        <v>150</v>
      </c>
      <c r="AU652" s="275" t="s">
        <v>92</v>
      </c>
      <c r="AV652" s="15" t="s">
        <v>148</v>
      </c>
      <c r="AW652" s="15" t="s">
        <v>36</v>
      </c>
      <c r="AX652" s="15" t="s">
        <v>87</v>
      </c>
      <c r="AY652" s="275" t="s">
        <v>142</v>
      </c>
    </row>
    <row r="653" s="2" customFormat="1" ht="24" customHeight="1">
      <c r="A653" s="39"/>
      <c r="B653" s="40"/>
      <c r="C653" s="230" t="s">
        <v>555</v>
      </c>
      <c r="D653" s="230" t="s">
        <v>144</v>
      </c>
      <c r="E653" s="231" t="s">
        <v>556</v>
      </c>
      <c r="F653" s="232" t="s">
        <v>557</v>
      </c>
      <c r="G653" s="233" t="s">
        <v>168</v>
      </c>
      <c r="H653" s="234">
        <v>2.3140000000000001</v>
      </c>
      <c r="I653" s="235"/>
      <c r="J653" s="236">
        <f>ROUND(I653*H653,2)</f>
        <v>0</v>
      </c>
      <c r="K653" s="232" t="s">
        <v>147</v>
      </c>
      <c r="L653" s="45"/>
      <c r="M653" s="237" t="s">
        <v>1</v>
      </c>
      <c r="N653" s="238" t="s">
        <v>47</v>
      </c>
      <c r="O653" s="92"/>
      <c r="P653" s="239">
        <f>O653*H653</f>
        <v>0</v>
      </c>
      <c r="Q653" s="239">
        <v>0</v>
      </c>
      <c r="R653" s="239">
        <f>Q653*H653</f>
        <v>0</v>
      </c>
      <c r="S653" s="239">
        <v>0.029000000000000001</v>
      </c>
      <c r="T653" s="240">
        <f>S653*H653</f>
        <v>0.067105999999999999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1" t="s">
        <v>148</v>
      </c>
      <c r="AT653" s="241" t="s">
        <v>144</v>
      </c>
      <c r="AU653" s="241" t="s">
        <v>92</v>
      </c>
      <c r="AY653" s="18" t="s">
        <v>142</v>
      </c>
      <c r="BE653" s="242">
        <f>IF(N653="základní",J653,0)</f>
        <v>0</v>
      </c>
      <c r="BF653" s="242">
        <f>IF(N653="snížená",J653,0)</f>
        <v>0</v>
      </c>
      <c r="BG653" s="242">
        <f>IF(N653="zákl. přenesená",J653,0)</f>
        <v>0</v>
      </c>
      <c r="BH653" s="242">
        <f>IF(N653="sníž. přenesená",J653,0)</f>
        <v>0</v>
      </c>
      <c r="BI653" s="242">
        <f>IF(N653="nulová",J653,0)</f>
        <v>0</v>
      </c>
      <c r="BJ653" s="18" t="s">
        <v>87</v>
      </c>
      <c r="BK653" s="242">
        <f>ROUND(I653*H653,2)</f>
        <v>0</v>
      </c>
      <c r="BL653" s="18" t="s">
        <v>148</v>
      </c>
      <c r="BM653" s="241" t="s">
        <v>558</v>
      </c>
    </row>
    <row r="654" s="2" customFormat="1" ht="16.5" customHeight="1">
      <c r="A654" s="39"/>
      <c r="B654" s="40"/>
      <c r="C654" s="230" t="s">
        <v>559</v>
      </c>
      <c r="D654" s="230" t="s">
        <v>144</v>
      </c>
      <c r="E654" s="231" t="s">
        <v>560</v>
      </c>
      <c r="F654" s="232" t="s">
        <v>561</v>
      </c>
      <c r="G654" s="233" t="s">
        <v>230</v>
      </c>
      <c r="H654" s="234">
        <v>66.641999999999996</v>
      </c>
      <c r="I654" s="235"/>
      <c r="J654" s="236">
        <f>ROUND(I654*H654,2)</f>
        <v>0</v>
      </c>
      <c r="K654" s="232" t="s">
        <v>147</v>
      </c>
      <c r="L654" s="45"/>
      <c r="M654" s="237" t="s">
        <v>1</v>
      </c>
      <c r="N654" s="238" t="s">
        <v>47</v>
      </c>
      <c r="O654" s="92"/>
      <c r="P654" s="239">
        <f>O654*H654</f>
        <v>0</v>
      </c>
      <c r="Q654" s="239">
        <v>0</v>
      </c>
      <c r="R654" s="239">
        <f>Q654*H654</f>
        <v>0</v>
      </c>
      <c r="S654" s="239">
        <v>0.0089999999999999993</v>
      </c>
      <c r="T654" s="240">
        <f>S654*H654</f>
        <v>0.59977799999999992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1" t="s">
        <v>148</v>
      </c>
      <c r="AT654" s="241" t="s">
        <v>144</v>
      </c>
      <c r="AU654" s="241" t="s">
        <v>92</v>
      </c>
      <c r="AY654" s="18" t="s">
        <v>142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8" t="s">
        <v>87</v>
      </c>
      <c r="BK654" s="242">
        <f>ROUND(I654*H654,2)</f>
        <v>0</v>
      </c>
      <c r="BL654" s="18" t="s">
        <v>148</v>
      </c>
      <c r="BM654" s="241" t="s">
        <v>562</v>
      </c>
    </row>
    <row r="655" s="13" customFormat="1">
      <c r="A655" s="13"/>
      <c r="B655" s="243"/>
      <c r="C655" s="244"/>
      <c r="D655" s="245" t="s">
        <v>150</v>
      </c>
      <c r="E655" s="246" t="s">
        <v>1</v>
      </c>
      <c r="F655" s="247" t="s">
        <v>151</v>
      </c>
      <c r="G655" s="244"/>
      <c r="H655" s="246" t="s">
        <v>1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3" t="s">
        <v>150</v>
      </c>
      <c r="AU655" s="253" t="s">
        <v>92</v>
      </c>
      <c r="AV655" s="13" t="s">
        <v>87</v>
      </c>
      <c r="AW655" s="13" t="s">
        <v>36</v>
      </c>
      <c r="AX655" s="13" t="s">
        <v>82</v>
      </c>
      <c r="AY655" s="253" t="s">
        <v>142</v>
      </c>
    </row>
    <row r="656" s="13" customFormat="1">
      <c r="A656" s="13"/>
      <c r="B656" s="243"/>
      <c r="C656" s="244"/>
      <c r="D656" s="245" t="s">
        <v>150</v>
      </c>
      <c r="E656" s="246" t="s">
        <v>1</v>
      </c>
      <c r="F656" s="247" t="s">
        <v>517</v>
      </c>
      <c r="G656" s="244"/>
      <c r="H656" s="246" t="s">
        <v>1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3" t="s">
        <v>150</v>
      </c>
      <c r="AU656" s="253" t="s">
        <v>92</v>
      </c>
      <c r="AV656" s="13" t="s">
        <v>87</v>
      </c>
      <c r="AW656" s="13" t="s">
        <v>36</v>
      </c>
      <c r="AX656" s="13" t="s">
        <v>82</v>
      </c>
      <c r="AY656" s="253" t="s">
        <v>142</v>
      </c>
    </row>
    <row r="657" s="13" customFormat="1">
      <c r="A657" s="13"/>
      <c r="B657" s="243"/>
      <c r="C657" s="244"/>
      <c r="D657" s="245" t="s">
        <v>150</v>
      </c>
      <c r="E657" s="246" t="s">
        <v>1</v>
      </c>
      <c r="F657" s="247" t="s">
        <v>355</v>
      </c>
      <c r="G657" s="244"/>
      <c r="H657" s="246" t="s">
        <v>1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3" t="s">
        <v>150</v>
      </c>
      <c r="AU657" s="253" t="s">
        <v>92</v>
      </c>
      <c r="AV657" s="13" t="s">
        <v>87</v>
      </c>
      <c r="AW657" s="13" t="s">
        <v>36</v>
      </c>
      <c r="AX657" s="13" t="s">
        <v>82</v>
      </c>
      <c r="AY657" s="253" t="s">
        <v>142</v>
      </c>
    </row>
    <row r="658" s="14" customFormat="1">
      <c r="A658" s="14"/>
      <c r="B658" s="254"/>
      <c r="C658" s="255"/>
      <c r="D658" s="245" t="s">
        <v>150</v>
      </c>
      <c r="E658" s="256" t="s">
        <v>1</v>
      </c>
      <c r="F658" s="257" t="s">
        <v>378</v>
      </c>
      <c r="G658" s="255"/>
      <c r="H658" s="258">
        <v>19.585000000000001</v>
      </c>
      <c r="I658" s="259"/>
      <c r="J658" s="255"/>
      <c r="K658" s="255"/>
      <c r="L658" s="260"/>
      <c r="M658" s="261"/>
      <c r="N658" s="262"/>
      <c r="O658" s="262"/>
      <c r="P658" s="262"/>
      <c r="Q658" s="262"/>
      <c r="R658" s="262"/>
      <c r="S658" s="262"/>
      <c r="T658" s="26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4" t="s">
        <v>150</v>
      </c>
      <c r="AU658" s="264" t="s">
        <v>92</v>
      </c>
      <c r="AV658" s="14" t="s">
        <v>92</v>
      </c>
      <c r="AW658" s="14" t="s">
        <v>36</v>
      </c>
      <c r="AX658" s="14" t="s">
        <v>82</v>
      </c>
      <c r="AY658" s="264" t="s">
        <v>142</v>
      </c>
    </row>
    <row r="659" s="13" customFormat="1">
      <c r="A659" s="13"/>
      <c r="B659" s="243"/>
      <c r="C659" s="244"/>
      <c r="D659" s="245" t="s">
        <v>150</v>
      </c>
      <c r="E659" s="246" t="s">
        <v>1</v>
      </c>
      <c r="F659" s="247" t="s">
        <v>154</v>
      </c>
      <c r="G659" s="244"/>
      <c r="H659" s="246" t="s">
        <v>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3" t="s">
        <v>150</v>
      </c>
      <c r="AU659" s="253" t="s">
        <v>92</v>
      </c>
      <c r="AV659" s="13" t="s">
        <v>87</v>
      </c>
      <c r="AW659" s="13" t="s">
        <v>36</v>
      </c>
      <c r="AX659" s="13" t="s">
        <v>82</v>
      </c>
      <c r="AY659" s="253" t="s">
        <v>142</v>
      </c>
    </row>
    <row r="660" s="14" customFormat="1">
      <c r="A660" s="14"/>
      <c r="B660" s="254"/>
      <c r="C660" s="255"/>
      <c r="D660" s="245" t="s">
        <v>150</v>
      </c>
      <c r="E660" s="256" t="s">
        <v>1</v>
      </c>
      <c r="F660" s="257" t="s">
        <v>379</v>
      </c>
      <c r="G660" s="255"/>
      <c r="H660" s="258">
        <v>47.057000000000002</v>
      </c>
      <c r="I660" s="259"/>
      <c r="J660" s="255"/>
      <c r="K660" s="255"/>
      <c r="L660" s="260"/>
      <c r="M660" s="261"/>
      <c r="N660" s="262"/>
      <c r="O660" s="262"/>
      <c r="P660" s="262"/>
      <c r="Q660" s="262"/>
      <c r="R660" s="262"/>
      <c r="S660" s="262"/>
      <c r="T660" s="26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4" t="s">
        <v>150</v>
      </c>
      <c r="AU660" s="264" t="s">
        <v>92</v>
      </c>
      <c r="AV660" s="14" t="s">
        <v>92</v>
      </c>
      <c r="AW660" s="14" t="s">
        <v>36</v>
      </c>
      <c r="AX660" s="14" t="s">
        <v>82</v>
      </c>
      <c r="AY660" s="264" t="s">
        <v>142</v>
      </c>
    </row>
    <row r="661" s="15" customFormat="1">
      <c r="A661" s="15"/>
      <c r="B661" s="265"/>
      <c r="C661" s="266"/>
      <c r="D661" s="245" t="s">
        <v>150</v>
      </c>
      <c r="E661" s="267" t="s">
        <v>1</v>
      </c>
      <c r="F661" s="268" t="s">
        <v>157</v>
      </c>
      <c r="G661" s="266"/>
      <c r="H661" s="269">
        <v>66.641999999999996</v>
      </c>
      <c r="I661" s="270"/>
      <c r="J661" s="266"/>
      <c r="K661" s="266"/>
      <c r="L661" s="271"/>
      <c r="M661" s="272"/>
      <c r="N661" s="273"/>
      <c r="O661" s="273"/>
      <c r="P661" s="273"/>
      <c r="Q661" s="273"/>
      <c r="R661" s="273"/>
      <c r="S661" s="273"/>
      <c r="T661" s="274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5" t="s">
        <v>150</v>
      </c>
      <c r="AU661" s="275" t="s">
        <v>92</v>
      </c>
      <c r="AV661" s="15" t="s">
        <v>148</v>
      </c>
      <c r="AW661" s="15" t="s">
        <v>36</v>
      </c>
      <c r="AX661" s="15" t="s">
        <v>87</v>
      </c>
      <c r="AY661" s="275" t="s">
        <v>142</v>
      </c>
    </row>
    <row r="662" s="2" customFormat="1" ht="24" customHeight="1">
      <c r="A662" s="39"/>
      <c r="B662" s="40"/>
      <c r="C662" s="230" t="s">
        <v>563</v>
      </c>
      <c r="D662" s="230" t="s">
        <v>144</v>
      </c>
      <c r="E662" s="231" t="s">
        <v>564</v>
      </c>
      <c r="F662" s="232" t="s">
        <v>565</v>
      </c>
      <c r="G662" s="233" t="s">
        <v>230</v>
      </c>
      <c r="H662" s="234">
        <v>11.5</v>
      </c>
      <c r="I662" s="235"/>
      <c r="J662" s="236">
        <f>ROUND(I662*H662,2)</f>
        <v>0</v>
      </c>
      <c r="K662" s="232" t="s">
        <v>147</v>
      </c>
      <c r="L662" s="45"/>
      <c r="M662" s="237" t="s">
        <v>1</v>
      </c>
      <c r="N662" s="238" t="s">
        <v>47</v>
      </c>
      <c r="O662" s="92"/>
      <c r="P662" s="239">
        <f>O662*H662</f>
        <v>0</v>
      </c>
      <c r="Q662" s="239">
        <v>0</v>
      </c>
      <c r="R662" s="239">
        <f>Q662*H662</f>
        <v>0</v>
      </c>
      <c r="S662" s="239">
        <v>0.081000000000000003</v>
      </c>
      <c r="T662" s="240">
        <f>S662*H662</f>
        <v>0.93149999999999999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1" t="s">
        <v>148</v>
      </c>
      <c r="AT662" s="241" t="s">
        <v>144</v>
      </c>
      <c r="AU662" s="241" t="s">
        <v>92</v>
      </c>
      <c r="AY662" s="18" t="s">
        <v>142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8" t="s">
        <v>87</v>
      </c>
      <c r="BK662" s="242">
        <f>ROUND(I662*H662,2)</f>
        <v>0</v>
      </c>
      <c r="BL662" s="18" t="s">
        <v>148</v>
      </c>
      <c r="BM662" s="241" t="s">
        <v>566</v>
      </c>
    </row>
    <row r="663" s="13" customFormat="1">
      <c r="A663" s="13"/>
      <c r="B663" s="243"/>
      <c r="C663" s="244"/>
      <c r="D663" s="245" t="s">
        <v>150</v>
      </c>
      <c r="E663" s="246" t="s">
        <v>1</v>
      </c>
      <c r="F663" s="247" t="s">
        <v>151</v>
      </c>
      <c r="G663" s="244"/>
      <c r="H663" s="246" t="s">
        <v>1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3" t="s">
        <v>150</v>
      </c>
      <c r="AU663" s="253" t="s">
        <v>92</v>
      </c>
      <c r="AV663" s="13" t="s">
        <v>87</v>
      </c>
      <c r="AW663" s="13" t="s">
        <v>36</v>
      </c>
      <c r="AX663" s="13" t="s">
        <v>82</v>
      </c>
      <c r="AY663" s="253" t="s">
        <v>142</v>
      </c>
    </row>
    <row r="664" s="13" customFormat="1">
      <c r="A664" s="13"/>
      <c r="B664" s="243"/>
      <c r="C664" s="244"/>
      <c r="D664" s="245" t="s">
        <v>150</v>
      </c>
      <c r="E664" s="246" t="s">
        <v>1</v>
      </c>
      <c r="F664" s="247" t="s">
        <v>152</v>
      </c>
      <c r="G664" s="244"/>
      <c r="H664" s="246" t="s">
        <v>1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3" t="s">
        <v>150</v>
      </c>
      <c r="AU664" s="253" t="s">
        <v>92</v>
      </c>
      <c r="AV664" s="13" t="s">
        <v>87</v>
      </c>
      <c r="AW664" s="13" t="s">
        <v>36</v>
      </c>
      <c r="AX664" s="13" t="s">
        <v>82</v>
      </c>
      <c r="AY664" s="253" t="s">
        <v>142</v>
      </c>
    </row>
    <row r="665" s="13" customFormat="1">
      <c r="A665" s="13"/>
      <c r="B665" s="243"/>
      <c r="C665" s="244"/>
      <c r="D665" s="245" t="s">
        <v>150</v>
      </c>
      <c r="E665" s="246" t="s">
        <v>1</v>
      </c>
      <c r="F665" s="247" t="s">
        <v>154</v>
      </c>
      <c r="G665" s="244"/>
      <c r="H665" s="246" t="s">
        <v>1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3" t="s">
        <v>150</v>
      </c>
      <c r="AU665" s="253" t="s">
        <v>92</v>
      </c>
      <c r="AV665" s="13" t="s">
        <v>87</v>
      </c>
      <c r="AW665" s="13" t="s">
        <v>36</v>
      </c>
      <c r="AX665" s="13" t="s">
        <v>82</v>
      </c>
      <c r="AY665" s="253" t="s">
        <v>142</v>
      </c>
    </row>
    <row r="666" s="13" customFormat="1">
      <c r="A666" s="13"/>
      <c r="B666" s="243"/>
      <c r="C666" s="244"/>
      <c r="D666" s="245" t="s">
        <v>150</v>
      </c>
      <c r="E666" s="246" t="s">
        <v>1</v>
      </c>
      <c r="F666" s="247" t="s">
        <v>205</v>
      </c>
      <c r="G666" s="244"/>
      <c r="H666" s="246" t="s">
        <v>1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3" t="s">
        <v>150</v>
      </c>
      <c r="AU666" s="253" t="s">
        <v>92</v>
      </c>
      <c r="AV666" s="13" t="s">
        <v>87</v>
      </c>
      <c r="AW666" s="13" t="s">
        <v>36</v>
      </c>
      <c r="AX666" s="13" t="s">
        <v>82</v>
      </c>
      <c r="AY666" s="253" t="s">
        <v>142</v>
      </c>
    </row>
    <row r="667" s="14" customFormat="1">
      <c r="A667" s="14"/>
      <c r="B667" s="254"/>
      <c r="C667" s="255"/>
      <c r="D667" s="245" t="s">
        <v>150</v>
      </c>
      <c r="E667" s="256" t="s">
        <v>1</v>
      </c>
      <c r="F667" s="257" t="s">
        <v>567</v>
      </c>
      <c r="G667" s="255"/>
      <c r="H667" s="258">
        <v>11.5</v>
      </c>
      <c r="I667" s="259"/>
      <c r="J667" s="255"/>
      <c r="K667" s="255"/>
      <c r="L667" s="260"/>
      <c r="M667" s="261"/>
      <c r="N667" s="262"/>
      <c r="O667" s="262"/>
      <c r="P667" s="262"/>
      <c r="Q667" s="262"/>
      <c r="R667" s="262"/>
      <c r="S667" s="262"/>
      <c r="T667" s="26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4" t="s">
        <v>150</v>
      </c>
      <c r="AU667" s="264" t="s">
        <v>92</v>
      </c>
      <c r="AV667" s="14" t="s">
        <v>92</v>
      </c>
      <c r="AW667" s="14" t="s">
        <v>36</v>
      </c>
      <c r="AX667" s="14" t="s">
        <v>82</v>
      </c>
      <c r="AY667" s="264" t="s">
        <v>142</v>
      </c>
    </row>
    <row r="668" s="15" customFormat="1">
      <c r="A668" s="15"/>
      <c r="B668" s="265"/>
      <c r="C668" s="266"/>
      <c r="D668" s="245" t="s">
        <v>150</v>
      </c>
      <c r="E668" s="267" t="s">
        <v>1</v>
      </c>
      <c r="F668" s="268" t="s">
        <v>157</v>
      </c>
      <c r="G668" s="266"/>
      <c r="H668" s="269">
        <v>11.5</v>
      </c>
      <c r="I668" s="270"/>
      <c r="J668" s="266"/>
      <c r="K668" s="266"/>
      <c r="L668" s="271"/>
      <c r="M668" s="272"/>
      <c r="N668" s="273"/>
      <c r="O668" s="273"/>
      <c r="P668" s="273"/>
      <c r="Q668" s="273"/>
      <c r="R668" s="273"/>
      <c r="S668" s="273"/>
      <c r="T668" s="274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5" t="s">
        <v>150</v>
      </c>
      <c r="AU668" s="275" t="s">
        <v>92</v>
      </c>
      <c r="AV668" s="15" t="s">
        <v>148</v>
      </c>
      <c r="AW668" s="15" t="s">
        <v>36</v>
      </c>
      <c r="AX668" s="15" t="s">
        <v>87</v>
      </c>
      <c r="AY668" s="275" t="s">
        <v>142</v>
      </c>
    </row>
    <row r="669" s="2" customFormat="1" ht="16.5" customHeight="1">
      <c r="A669" s="39"/>
      <c r="B669" s="40"/>
      <c r="C669" s="230" t="s">
        <v>568</v>
      </c>
      <c r="D669" s="230" t="s">
        <v>144</v>
      </c>
      <c r="E669" s="231" t="s">
        <v>569</v>
      </c>
      <c r="F669" s="232" t="s">
        <v>570</v>
      </c>
      <c r="G669" s="233" t="s">
        <v>90</v>
      </c>
      <c r="H669" s="234">
        <v>27</v>
      </c>
      <c r="I669" s="235"/>
      <c r="J669" s="236">
        <f>ROUND(I669*H669,2)</f>
        <v>0</v>
      </c>
      <c r="K669" s="232" t="s">
        <v>1</v>
      </c>
      <c r="L669" s="45"/>
      <c r="M669" s="237" t="s">
        <v>1</v>
      </c>
      <c r="N669" s="238" t="s">
        <v>47</v>
      </c>
      <c r="O669" s="92"/>
      <c r="P669" s="239">
        <f>O669*H669</f>
        <v>0</v>
      </c>
      <c r="Q669" s="239">
        <v>0</v>
      </c>
      <c r="R669" s="239">
        <f>Q669*H669</f>
        <v>0</v>
      </c>
      <c r="S669" s="239">
        <v>0</v>
      </c>
      <c r="T669" s="240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41" t="s">
        <v>148</v>
      </c>
      <c r="AT669" s="241" t="s">
        <v>144</v>
      </c>
      <c r="AU669" s="241" t="s">
        <v>92</v>
      </c>
      <c r="AY669" s="18" t="s">
        <v>142</v>
      </c>
      <c r="BE669" s="242">
        <f>IF(N669="základní",J669,0)</f>
        <v>0</v>
      </c>
      <c r="BF669" s="242">
        <f>IF(N669="snížená",J669,0)</f>
        <v>0</v>
      </c>
      <c r="BG669" s="242">
        <f>IF(N669="zákl. přenesená",J669,0)</f>
        <v>0</v>
      </c>
      <c r="BH669" s="242">
        <f>IF(N669="sníž. přenesená",J669,0)</f>
        <v>0</v>
      </c>
      <c r="BI669" s="242">
        <f>IF(N669="nulová",J669,0)</f>
        <v>0</v>
      </c>
      <c r="BJ669" s="18" t="s">
        <v>87</v>
      </c>
      <c r="BK669" s="242">
        <f>ROUND(I669*H669,2)</f>
        <v>0</v>
      </c>
      <c r="BL669" s="18" t="s">
        <v>148</v>
      </c>
      <c r="BM669" s="241" t="s">
        <v>571</v>
      </c>
    </row>
    <row r="670" s="13" customFormat="1">
      <c r="A670" s="13"/>
      <c r="B670" s="243"/>
      <c r="C670" s="244"/>
      <c r="D670" s="245" t="s">
        <v>150</v>
      </c>
      <c r="E670" s="246" t="s">
        <v>1</v>
      </c>
      <c r="F670" s="247" t="s">
        <v>151</v>
      </c>
      <c r="G670" s="244"/>
      <c r="H670" s="246" t="s">
        <v>1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3" t="s">
        <v>150</v>
      </c>
      <c r="AU670" s="253" t="s">
        <v>92</v>
      </c>
      <c r="AV670" s="13" t="s">
        <v>87</v>
      </c>
      <c r="AW670" s="13" t="s">
        <v>36</v>
      </c>
      <c r="AX670" s="13" t="s">
        <v>82</v>
      </c>
      <c r="AY670" s="253" t="s">
        <v>142</v>
      </c>
    </row>
    <row r="671" s="13" customFormat="1">
      <c r="A671" s="13"/>
      <c r="B671" s="243"/>
      <c r="C671" s="244"/>
      <c r="D671" s="245" t="s">
        <v>150</v>
      </c>
      <c r="E671" s="246" t="s">
        <v>1</v>
      </c>
      <c r="F671" s="247" t="s">
        <v>517</v>
      </c>
      <c r="G671" s="244"/>
      <c r="H671" s="246" t="s">
        <v>1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3" t="s">
        <v>150</v>
      </c>
      <c r="AU671" s="253" t="s">
        <v>92</v>
      </c>
      <c r="AV671" s="13" t="s">
        <v>87</v>
      </c>
      <c r="AW671" s="13" t="s">
        <v>36</v>
      </c>
      <c r="AX671" s="13" t="s">
        <v>82</v>
      </c>
      <c r="AY671" s="253" t="s">
        <v>142</v>
      </c>
    </row>
    <row r="672" s="14" customFormat="1">
      <c r="A672" s="14"/>
      <c r="B672" s="254"/>
      <c r="C672" s="255"/>
      <c r="D672" s="245" t="s">
        <v>150</v>
      </c>
      <c r="E672" s="256" t="s">
        <v>1</v>
      </c>
      <c r="F672" s="257" t="s">
        <v>302</v>
      </c>
      <c r="G672" s="255"/>
      <c r="H672" s="258">
        <v>27</v>
      </c>
      <c r="I672" s="259"/>
      <c r="J672" s="255"/>
      <c r="K672" s="255"/>
      <c r="L672" s="260"/>
      <c r="M672" s="261"/>
      <c r="N672" s="262"/>
      <c r="O672" s="262"/>
      <c r="P672" s="262"/>
      <c r="Q672" s="262"/>
      <c r="R672" s="262"/>
      <c r="S672" s="262"/>
      <c r="T672" s="26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64" t="s">
        <v>150</v>
      </c>
      <c r="AU672" s="264" t="s">
        <v>92</v>
      </c>
      <c r="AV672" s="14" t="s">
        <v>92</v>
      </c>
      <c r="AW672" s="14" t="s">
        <v>36</v>
      </c>
      <c r="AX672" s="14" t="s">
        <v>82</v>
      </c>
      <c r="AY672" s="264" t="s">
        <v>142</v>
      </c>
    </row>
    <row r="673" s="15" customFormat="1">
      <c r="A673" s="15"/>
      <c r="B673" s="265"/>
      <c r="C673" s="266"/>
      <c r="D673" s="245" t="s">
        <v>150</v>
      </c>
      <c r="E673" s="267" t="s">
        <v>1</v>
      </c>
      <c r="F673" s="268" t="s">
        <v>157</v>
      </c>
      <c r="G673" s="266"/>
      <c r="H673" s="269">
        <v>27</v>
      </c>
      <c r="I673" s="270"/>
      <c r="J673" s="266"/>
      <c r="K673" s="266"/>
      <c r="L673" s="271"/>
      <c r="M673" s="272"/>
      <c r="N673" s="273"/>
      <c r="O673" s="273"/>
      <c r="P673" s="273"/>
      <c r="Q673" s="273"/>
      <c r="R673" s="273"/>
      <c r="S673" s="273"/>
      <c r="T673" s="274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75" t="s">
        <v>150</v>
      </c>
      <c r="AU673" s="275" t="s">
        <v>92</v>
      </c>
      <c r="AV673" s="15" t="s">
        <v>148</v>
      </c>
      <c r="AW673" s="15" t="s">
        <v>36</v>
      </c>
      <c r="AX673" s="15" t="s">
        <v>87</v>
      </c>
      <c r="AY673" s="275" t="s">
        <v>142</v>
      </c>
    </row>
    <row r="674" s="2" customFormat="1" ht="36" customHeight="1">
      <c r="A674" s="39"/>
      <c r="B674" s="40"/>
      <c r="C674" s="230" t="s">
        <v>572</v>
      </c>
      <c r="D674" s="230" t="s">
        <v>144</v>
      </c>
      <c r="E674" s="231" t="s">
        <v>573</v>
      </c>
      <c r="F674" s="232" t="s">
        <v>574</v>
      </c>
      <c r="G674" s="233" t="s">
        <v>162</v>
      </c>
      <c r="H674" s="234">
        <v>56</v>
      </c>
      <c r="I674" s="235"/>
      <c r="J674" s="236">
        <f>ROUND(I674*H674,2)</f>
        <v>0</v>
      </c>
      <c r="K674" s="232" t="s">
        <v>1</v>
      </c>
      <c r="L674" s="45"/>
      <c r="M674" s="237" t="s">
        <v>1</v>
      </c>
      <c r="N674" s="238" t="s">
        <v>47</v>
      </c>
      <c r="O674" s="92"/>
      <c r="P674" s="239">
        <f>O674*H674</f>
        <v>0</v>
      </c>
      <c r="Q674" s="239">
        <v>2.0000000000000002E-05</v>
      </c>
      <c r="R674" s="239">
        <f>Q674*H674</f>
        <v>0.0011200000000000001</v>
      </c>
      <c r="S674" s="239">
        <v>0.001</v>
      </c>
      <c r="T674" s="240">
        <f>S674*H674</f>
        <v>0.056000000000000001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1" t="s">
        <v>148</v>
      </c>
      <c r="AT674" s="241" t="s">
        <v>144</v>
      </c>
      <c r="AU674" s="241" t="s">
        <v>92</v>
      </c>
      <c r="AY674" s="18" t="s">
        <v>142</v>
      </c>
      <c r="BE674" s="242">
        <f>IF(N674="základní",J674,0)</f>
        <v>0</v>
      </c>
      <c r="BF674" s="242">
        <f>IF(N674="snížená",J674,0)</f>
        <v>0</v>
      </c>
      <c r="BG674" s="242">
        <f>IF(N674="zákl. přenesená",J674,0)</f>
        <v>0</v>
      </c>
      <c r="BH674" s="242">
        <f>IF(N674="sníž. přenesená",J674,0)</f>
        <v>0</v>
      </c>
      <c r="BI674" s="242">
        <f>IF(N674="nulová",J674,0)</f>
        <v>0</v>
      </c>
      <c r="BJ674" s="18" t="s">
        <v>87</v>
      </c>
      <c r="BK674" s="242">
        <f>ROUND(I674*H674,2)</f>
        <v>0</v>
      </c>
      <c r="BL674" s="18" t="s">
        <v>148</v>
      </c>
      <c r="BM674" s="241" t="s">
        <v>575</v>
      </c>
    </row>
    <row r="675" s="13" customFormat="1">
      <c r="A675" s="13"/>
      <c r="B675" s="243"/>
      <c r="C675" s="244"/>
      <c r="D675" s="245" t="s">
        <v>150</v>
      </c>
      <c r="E675" s="246" t="s">
        <v>1</v>
      </c>
      <c r="F675" s="247" t="s">
        <v>151</v>
      </c>
      <c r="G675" s="244"/>
      <c r="H675" s="246" t="s">
        <v>1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3" t="s">
        <v>150</v>
      </c>
      <c r="AU675" s="253" t="s">
        <v>92</v>
      </c>
      <c r="AV675" s="13" t="s">
        <v>87</v>
      </c>
      <c r="AW675" s="13" t="s">
        <v>36</v>
      </c>
      <c r="AX675" s="13" t="s">
        <v>82</v>
      </c>
      <c r="AY675" s="253" t="s">
        <v>142</v>
      </c>
    </row>
    <row r="676" s="13" customFormat="1">
      <c r="A676" s="13"/>
      <c r="B676" s="243"/>
      <c r="C676" s="244"/>
      <c r="D676" s="245" t="s">
        <v>150</v>
      </c>
      <c r="E676" s="246" t="s">
        <v>1</v>
      </c>
      <c r="F676" s="247" t="s">
        <v>152</v>
      </c>
      <c r="G676" s="244"/>
      <c r="H676" s="246" t="s">
        <v>1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3" t="s">
        <v>150</v>
      </c>
      <c r="AU676" s="253" t="s">
        <v>92</v>
      </c>
      <c r="AV676" s="13" t="s">
        <v>87</v>
      </c>
      <c r="AW676" s="13" t="s">
        <v>36</v>
      </c>
      <c r="AX676" s="13" t="s">
        <v>82</v>
      </c>
      <c r="AY676" s="253" t="s">
        <v>142</v>
      </c>
    </row>
    <row r="677" s="13" customFormat="1">
      <c r="A677" s="13"/>
      <c r="B677" s="243"/>
      <c r="C677" s="244"/>
      <c r="D677" s="245" t="s">
        <v>150</v>
      </c>
      <c r="E677" s="246" t="s">
        <v>1</v>
      </c>
      <c r="F677" s="247" t="s">
        <v>154</v>
      </c>
      <c r="G677" s="244"/>
      <c r="H677" s="246" t="s">
        <v>1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3" t="s">
        <v>150</v>
      </c>
      <c r="AU677" s="253" t="s">
        <v>92</v>
      </c>
      <c r="AV677" s="13" t="s">
        <v>87</v>
      </c>
      <c r="AW677" s="13" t="s">
        <v>36</v>
      </c>
      <c r="AX677" s="13" t="s">
        <v>82</v>
      </c>
      <c r="AY677" s="253" t="s">
        <v>142</v>
      </c>
    </row>
    <row r="678" s="13" customFormat="1">
      <c r="A678" s="13"/>
      <c r="B678" s="243"/>
      <c r="C678" s="244"/>
      <c r="D678" s="245" t="s">
        <v>150</v>
      </c>
      <c r="E678" s="246" t="s">
        <v>1</v>
      </c>
      <c r="F678" s="247" t="s">
        <v>205</v>
      </c>
      <c r="G678" s="244"/>
      <c r="H678" s="246" t="s">
        <v>1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3" t="s">
        <v>150</v>
      </c>
      <c r="AU678" s="253" t="s">
        <v>92</v>
      </c>
      <c r="AV678" s="13" t="s">
        <v>87</v>
      </c>
      <c r="AW678" s="13" t="s">
        <v>36</v>
      </c>
      <c r="AX678" s="13" t="s">
        <v>82</v>
      </c>
      <c r="AY678" s="253" t="s">
        <v>142</v>
      </c>
    </row>
    <row r="679" s="14" customFormat="1">
      <c r="A679" s="14"/>
      <c r="B679" s="254"/>
      <c r="C679" s="255"/>
      <c r="D679" s="245" t="s">
        <v>150</v>
      </c>
      <c r="E679" s="256" t="s">
        <v>1</v>
      </c>
      <c r="F679" s="257" t="s">
        <v>576</v>
      </c>
      <c r="G679" s="255"/>
      <c r="H679" s="258">
        <v>56</v>
      </c>
      <c r="I679" s="259"/>
      <c r="J679" s="255"/>
      <c r="K679" s="255"/>
      <c r="L679" s="260"/>
      <c r="M679" s="261"/>
      <c r="N679" s="262"/>
      <c r="O679" s="262"/>
      <c r="P679" s="262"/>
      <c r="Q679" s="262"/>
      <c r="R679" s="262"/>
      <c r="S679" s="262"/>
      <c r="T679" s="26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4" t="s">
        <v>150</v>
      </c>
      <c r="AU679" s="264" t="s">
        <v>92</v>
      </c>
      <c r="AV679" s="14" t="s">
        <v>92</v>
      </c>
      <c r="AW679" s="14" t="s">
        <v>36</v>
      </c>
      <c r="AX679" s="14" t="s">
        <v>82</v>
      </c>
      <c r="AY679" s="264" t="s">
        <v>142</v>
      </c>
    </row>
    <row r="680" s="15" customFormat="1">
      <c r="A680" s="15"/>
      <c r="B680" s="265"/>
      <c r="C680" s="266"/>
      <c r="D680" s="245" t="s">
        <v>150</v>
      </c>
      <c r="E680" s="267" t="s">
        <v>1</v>
      </c>
      <c r="F680" s="268" t="s">
        <v>157</v>
      </c>
      <c r="G680" s="266"/>
      <c r="H680" s="269">
        <v>56</v>
      </c>
      <c r="I680" s="270"/>
      <c r="J680" s="266"/>
      <c r="K680" s="266"/>
      <c r="L680" s="271"/>
      <c r="M680" s="272"/>
      <c r="N680" s="273"/>
      <c r="O680" s="273"/>
      <c r="P680" s="273"/>
      <c r="Q680" s="273"/>
      <c r="R680" s="273"/>
      <c r="S680" s="273"/>
      <c r="T680" s="274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75" t="s">
        <v>150</v>
      </c>
      <c r="AU680" s="275" t="s">
        <v>92</v>
      </c>
      <c r="AV680" s="15" t="s">
        <v>148</v>
      </c>
      <c r="AW680" s="15" t="s">
        <v>36</v>
      </c>
      <c r="AX680" s="15" t="s">
        <v>87</v>
      </c>
      <c r="AY680" s="275" t="s">
        <v>142</v>
      </c>
    </row>
    <row r="681" s="12" customFormat="1" ht="22.8" customHeight="1">
      <c r="A681" s="12"/>
      <c r="B681" s="214"/>
      <c r="C681" s="215"/>
      <c r="D681" s="216" t="s">
        <v>81</v>
      </c>
      <c r="E681" s="228" t="s">
        <v>577</v>
      </c>
      <c r="F681" s="228" t="s">
        <v>578</v>
      </c>
      <c r="G681" s="215"/>
      <c r="H681" s="215"/>
      <c r="I681" s="218"/>
      <c r="J681" s="229">
        <f>BK681</f>
        <v>0</v>
      </c>
      <c r="K681" s="215"/>
      <c r="L681" s="220"/>
      <c r="M681" s="221"/>
      <c r="N681" s="222"/>
      <c r="O681" s="222"/>
      <c r="P681" s="223">
        <f>SUM(P682:P689)</f>
        <v>0</v>
      </c>
      <c r="Q681" s="222"/>
      <c r="R681" s="223">
        <f>SUM(R682:R689)</f>
        <v>0</v>
      </c>
      <c r="S681" s="222"/>
      <c r="T681" s="224">
        <f>SUM(T682:T689)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25" t="s">
        <v>87</v>
      </c>
      <c r="AT681" s="226" t="s">
        <v>81</v>
      </c>
      <c r="AU681" s="226" t="s">
        <v>87</v>
      </c>
      <c r="AY681" s="225" t="s">
        <v>142</v>
      </c>
      <c r="BK681" s="227">
        <f>SUM(BK682:BK689)</f>
        <v>0</v>
      </c>
    </row>
    <row r="682" s="2" customFormat="1" ht="24" customHeight="1">
      <c r="A682" s="39"/>
      <c r="B682" s="40"/>
      <c r="C682" s="230" t="s">
        <v>579</v>
      </c>
      <c r="D682" s="230" t="s">
        <v>144</v>
      </c>
      <c r="E682" s="231" t="s">
        <v>580</v>
      </c>
      <c r="F682" s="232" t="s">
        <v>581</v>
      </c>
      <c r="G682" s="233" t="s">
        <v>195</v>
      </c>
      <c r="H682" s="234">
        <v>53.598999999999997</v>
      </c>
      <c r="I682" s="235"/>
      <c r="J682" s="236">
        <f>ROUND(I682*H682,2)</f>
        <v>0</v>
      </c>
      <c r="K682" s="232" t="s">
        <v>147</v>
      </c>
      <c r="L682" s="45"/>
      <c r="M682" s="237" t="s">
        <v>1</v>
      </c>
      <c r="N682" s="238" t="s">
        <v>47</v>
      </c>
      <c r="O682" s="92"/>
      <c r="P682" s="239">
        <f>O682*H682</f>
        <v>0</v>
      </c>
      <c r="Q682" s="239">
        <v>0</v>
      </c>
      <c r="R682" s="239">
        <f>Q682*H682</f>
        <v>0</v>
      </c>
      <c r="S682" s="239">
        <v>0</v>
      </c>
      <c r="T682" s="240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1" t="s">
        <v>148</v>
      </c>
      <c r="AT682" s="241" t="s">
        <v>144</v>
      </c>
      <c r="AU682" s="241" t="s">
        <v>92</v>
      </c>
      <c r="AY682" s="18" t="s">
        <v>142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8" t="s">
        <v>87</v>
      </c>
      <c r="BK682" s="242">
        <f>ROUND(I682*H682,2)</f>
        <v>0</v>
      </c>
      <c r="BL682" s="18" t="s">
        <v>148</v>
      </c>
      <c r="BM682" s="241" t="s">
        <v>582</v>
      </c>
    </row>
    <row r="683" s="2" customFormat="1" ht="24" customHeight="1">
      <c r="A683" s="39"/>
      <c r="B683" s="40"/>
      <c r="C683" s="230" t="s">
        <v>583</v>
      </c>
      <c r="D683" s="230" t="s">
        <v>144</v>
      </c>
      <c r="E683" s="231" t="s">
        <v>584</v>
      </c>
      <c r="F683" s="232" t="s">
        <v>585</v>
      </c>
      <c r="G683" s="233" t="s">
        <v>195</v>
      </c>
      <c r="H683" s="234">
        <v>53.598999999999997</v>
      </c>
      <c r="I683" s="235"/>
      <c r="J683" s="236">
        <f>ROUND(I683*H683,2)</f>
        <v>0</v>
      </c>
      <c r="K683" s="232" t="s">
        <v>147</v>
      </c>
      <c r="L683" s="45"/>
      <c r="M683" s="237" t="s">
        <v>1</v>
      </c>
      <c r="N683" s="238" t="s">
        <v>47</v>
      </c>
      <c r="O683" s="92"/>
      <c r="P683" s="239">
        <f>O683*H683</f>
        <v>0</v>
      </c>
      <c r="Q683" s="239">
        <v>0</v>
      </c>
      <c r="R683" s="239">
        <f>Q683*H683</f>
        <v>0</v>
      </c>
      <c r="S683" s="239">
        <v>0</v>
      </c>
      <c r="T683" s="240">
        <f>S683*H683</f>
        <v>0</v>
      </c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R683" s="241" t="s">
        <v>148</v>
      </c>
      <c r="AT683" s="241" t="s">
        <v>144</v>
      </c>
      <c r="AU683" s="241" t="s">
        <v>92</v>
      </c>
      <c r="AY683" s="18" t="s">
        <v>142</v>
      </c>
      <c r="BE683" s="242">
        <f>IF(N683="základní",J683,0)</f>
        <v>0</v>
      </c>
      <c r="BF683" s="242">
        <f>IF(N683="snížená",J683,0)</f>
        <v>0</v>
      </c>
      <c r="BG683" s="242">
        <f>IF(N683="zákl. přenesená",J683,0)</f>
        <v>0</v>
      </c>
      <c r="BH683" s="242">
        <f>IF(N683="sníž. přenesená",J683,0)</f>
        <v>0</v>
      </c>
      <c r="BI683" s="242">
        <f>IF(N683="nulová",J683,0)</f>
        <v>0</v>
      </c>
      <c r="BJ683" s="18" t="s">
        <v>87</v>
      </c>
      <c r="BK683" s="242">
        <f>ROUND(I683*H683,2)</f>
        <v>0</v>
      </c>
      <c r="BL683" s="18" t="s">
        <v>148</v>
      </c>
      <c r="BM683" s="241" t="s">
        <v>586</v>
      </c>
    </row>
    <row r="684" s="2" customFormat="1" ht="24" customHeight="1">
      <c r="A684" s="39"/>
      <c r="B684" s="40"/>
      <c r="C684" s="230" t="s">
        <v>587</v>
      </c>
      <c r="D684" s="230" t="s">
        <v>144</v>
      </c>
      <c r="E684" s="231" t="s">
        <v>588</v>
      </c>
      <c r="F684" s="232" t="s">
        <v>589</v>
      </c>
      <c r="G684" s="233" t="s">
        <v>195</v>
      </c>
      <c r="H684" s="234">
        <v>911.18299999999999</v>
      </c>
      <c r="I684" s="235"/>
      <c r="J684" s="236">
        <f>ROUND(I684*H684,2)</f>
        <v>0</v>
      </c>
      <c r="K684" s="232" t="s">
        <v>147</v>
      </c>
      <c r="L684" s="45"/>
      <c r="M684" s="237" t="s">
        <v>1</v>
      </c>
      <c r="N684" s="238" t="s">
        <v>47</v>
      </c>
      <c r="O684" s="92"/>
      <c r="P684" s="239">
        <f>O684*H684</f>
        <v>0</v>
      </c>
      <c r="Q684" s="239">
        <v>0</v>
      </c>
      <c r="R684" s="239">
        <f>Q684*H684</f>
        <v>0</v>
      </c>
      <c r="S684" s="239">
        <v>0</v>
      </c>
      <c r="T684" s="24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1" t="s">
        <v>148</v>
      </c>
      <c r="AT684" s="241" t="s">
        <v>144</v>
      </c>
      <c r="AU684" s="241" t="s">
        <v>92</v>
      </c>
      <c r="AY684" s="18" t="s">
        <v>142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8" t="s">
        <v>87</v>
      </c>
      <c r="BK684" s="242">
        <f>ROUND(I684*H684,2)</f>
        <v>0</v>
      </c>
      <c r="BL684" s="18" t="s">
        <v>148</v>
      </c>
      <c r="BM684" s="241" t="s">
        <v>590</v>
      </c>
    </row>
    <row r="685" s="14" customFormat="1">
      <c r="A685" s="14"/>
      <c r="B685" s="254"/>
      <c r="C685" s="255"/>
      <c r="D685" s="245" t="s">
        <v>150</v>
      </c>
      <c r="E685" s="255"/>
      <c r="F685" s="257" t="s">
        <v>591</v>
      </c>
      <c r="G685" s="255"/>
      <c r="H685" s="258">
        <v>911.18299999999999</v>
      </c>
      <c r="I685" s="259"/>
      <c r="J685" s="255"/>
      <c r="K685" s="255"/>
      <c r="L685" s="260"/>
      <c r="M685" s="261"/>
      <c r="N685" s="262"/>
      <c r="O685" s="262"/>
      <c r="P685" s="262"/>
      <c r="Q685" s="262"/>
      <c r="R685" s="262"/>
      <c r="S685" s="262"/>
      <c r="T685" s="26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4" t="s">
        <v>150</v>
      </c>
      <c r="AU685" s="264" t="s">
        <v>92</v>
      </c>
      <c r="AV685" s="14" t="s">
        <v>92</v>
      </c>
      <c r="AW685" s="14" t="s">
        <v>4</v>
      </c>
      <c r="AX685" s="14" t="s">
        <v>87</v>
      </c>
      <c r="AY685" s="264" t="s">
        <v>142</v>
      </c>
    </row>
    <row r="686" s="2" customFormat="1" ht="36" customHeight="1">
      <c r="A686" s="39"/>
      <c r="B686" s="40"/>
      <c r="C686" s="230" t="s">
        <v>592</v>
      </c>
      <c r="D686" s="230" t="s">
        <v>144</v>
      </c>
      <c r="E686" s="231" t="s">
        <v>593</v>
      </c>
      <c r="F686" s="232" t="s">
        <v>594</v>
      </c>
      <c r="G686" s="233" t="s">
        <v>195</v>
      </c>
      <c r="H686" s="234">
        <v>32.073999999999998</v>
      </c>
      <c r="I686" s="235"/>
      <c r="J686" s="236">
        <f>ROUND(I686*H686,2)</f>
        <v>0</v>
      </c>
      <c r="K686" s="232" t="s">
        <v>147</v>
      </c>
      <c r="L686" s="45"/>
      <c r="M686" s="237" t="s">
        <v>1</v>
      </c>
      <c r="N686" s="238" t="s">
        <v>47</v>
      </c>
      <c r="O686" s="92"/>
      <c r="P686" s="239">
        <f>O686*H686</f>
        <v>0</v>
      </c>
      <c r="Q686" s="239">
        <v>0</v>
      </c>
      <c r="R686" s="239">
        <f>Q686*H686</f>
        <v>0</v>
      </c>
      <c r="S686" s="239">
        <v>0</v>
      </c>
      <c r="T686" s="240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1" t="s">
        <v>148</v>
      </c>
      <c r="AT686" s="241" t="s">
        <v>144</v>
      </c>
      <c r="AU686" s="241" t="s">
        <v>92</v>
      </c>
      <c r="AY686" s="18" t="s">
        <v>142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8" t="s">
        <v>87</v>
      </c>
      <c r="BK686" s="242">
        <f>ROUND(I686*H686,2)</f>
        <v>0</v>
      </c>
      <c r="BL686" s="18" t="s">
        <v>148</v>
      </c>
      <c r="BM686" s="241" t="s">
        <v>595</v>
      </c>
    </row>
    <row r="687" s="2" customFormat="1" ht="24" customHeight="1">
      <c r="A687" s="39"/>
      <c r="B687" s="40"/>
      <c r="C687" s="230" t="s">
        <v>596</v>
      </c>
      <c r="D687" s="230" t="s">
        <v>144</v>
      </c>
      <c r="E687" s="231" t="s">
        <v>597</v>
      </c>
      <c r="F687" s="232" t="s">
        <v>598</v>
      </c>
      <c r="G687" s="233" t="s">
        <v>195</v>
      </c>
      <c r="H687" s="234">
        <v>13.585000000000001</v>
      </c>
      <c r="I687" s="235"/>
      <c r="J687" s="236">
        <f>ROUND(I687*H687,2)</f>
        <v>0</v>
      </c>
      <c r="K687" s="232" t="s">
        <v>147</v>
      </c>
      <c r="L687" s="45"/>
      <c r="M687" s="237" t="s">
        <v>1</v>
      </c>
      <c r="N687" s="238" t="s">
        <v>47</v>
      </c>
      <c r="O687" s="92"/>
      <c r="P687" s="239">
        <f>O687*H687</f>
        <v>0</v>
      </c>
      <c r="Q687" s="239">
        <v>0</v>
      </c>
      <c r="R687" s="239">
        <f>Q687*H687</f>
        <v>0</v>
      </c>
      <c r="S687" s="239">
        <v>0</v>
      </c>
      <c r="T687" s="240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1" t="s">
        <v>148</v>
      </c>
      <c r="AT687" s="241" t="s">
        <v>144</v>
      </c>
      <c r="AU687" s="241" t="s">
        <v>92</v>
      </c>
      <c r="AY687" s="18" t="s">
        <v>142</v>
      </c>
      <c r="BE687" s="242">
        <f>IF(N687="základní",J687,0)</f>
        <v>0</v>
      </c>
      <c r="BF687" s="242">
        <f>IF(N687="snížená",J687,0)</f>
        <v>0</v>
      </c>
      <c r="BG687" s="242">
        <f>IF(N687="zákl. přenesená",J687,0)</f>
        <v>0</v>
      </c>
      <c r="BH687" s="242">
        <f>IF(N687="sníž. přenesená",J687,0)</f>
        <v>0</v>
      </c>
      <c r="BI687" s="242">
        <f>IF(N687="nulová",J687,0)</f>
        <v>0</v>
      </c>
      <c r="BJ687" s="18" t="s">
        <v>87</v>
      </c>
      <c r="BK687" s="242">
        <f>ROUND(I687*H687,2)</f>
        <v>0</v>
      </c>
      <c r="BL687" s="18" t="s">
        <v>148</v>
      </c>
      <c r="BM687" s="241" t="s">
        <v>599</v>
      </c>
    </row>
    <row r="688" s="2" customFormat="1" ht="24" customHeight="1">
      <c r="A688" s="39"/>
      <c r="B688" s="40"/>
      <c r="C688" s="230" t="s">
        <v>600</v>
      </c>
      <c r="D688" s="230" t="s">
        <v>144</v>
      </c>
      <c r="E688" s="231" t="s">
        <v>601</v>
      </c>
      <c r="F688" s="232" t="s">
        <v>602</v>
      </c>
      <c r="G688" s="233" t="s">
        <v>195</v>
      </c>
      <c r="H688" s="234">
        <v>1.5900000000000001</v>
      </c>
      <c r="I688" s="235"/>
      <c r="J688" s="236">
        <f>ROUND(I688*H688,2)</f>
        <v>0</v>
      </c>
      <c r="K688" s="232" t="s">
        <v>147</v>
      </c>
      <c r="L688" s="45"/>
      <c r="M688" s="237" t="s">
        <v>1</v>
      </c>
      <c r="N688" s="238" t="s">
        <v>47</v>
      </c>
      <c r="O688" s="92"/>
      <c r="P688" s="239">
        <f>O688*H688</f>
        <v>0</v>
      </c>
      <c r="Q688" s="239">
        <v>0</v>
      </c>
      <c r="R688" s="239">
        <f>Q688*H688</f>
        <v>0</v>
      </c>
      <c r="S688" s="239">
        <v>0</v>
      </c>
      <c r="T688" s="24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1" t="s">
        <v>148</v>
      </c>
      <c r="AT688" s="241" t="s">
        <v>144</v>
      </c>
      <c r="AU688" s="241" t="s">
        <v>92</v>
      </c>
      <c r="AY688" s="18" t="s">
        <v>142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8" t="s">
        <v>87</v>
      </c>
      <c r="BK688" s="242">
        <f>ROUND(I688*H688,2)</f>
        <v>0</v>
      </c>
      <c r="BL688" s="18" t="s">
        <v>148</v>
      </c>
      <c r="BM688" s="241" t="s">
        <v>603</v>
      </c>
    </row>
    <row r="689" s="2" customFormat="1" ht="24" customHeight="1">
      <c r="A689" s="39"/>
      <c r="B689" s="40"/>
      <c r="C689" s="230" t="s">
        <v>604</v>
      </c>
      <c r="D689" s="230" t="s">
        <v>144</v>
      </c>
      <c r="E689" s="231" t="s">
        <v>605</v>
      </c>
      <c r="F689" s="232" t="s">
        <v>606</v>
      </c>
      <c r="G689" s="233" t="s">
        <v>195</v>
      </c>
      <c r="H689" s="234">
        <v>6.3499999999999996</v>
      </c>
      <c r="I689" s="235"/>
      <c r="J689" s="236">
        <f>ROUND(I689*H689,2)</f>
        <v>0</v>
      </c>
      <c r="K689" s="232" t="s">
        <v>147</v>
      </c>
      <c r="L689" s="45"/>
      <c r="M689" s="237" t="s">
        <v>1</v>
      </c>
      <c r="N689" s="238" t="s">
        <v>47</v>
      </c>
      <c r="O689" s="92"/>
      <c r="P689" s="239">
        <f>O689*H689</f>
        <v>0</v>
      </c>
      <c r="Q689" s="239">
        <v>0</v>
      </c>
      <c r="R689" s="239">
        <f>Q689*H689</f>
        <v>0</v>
      </c>
      <c r="S689" s="239">
        <v>0</v>
      </c>
      <c r="T689" s="240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1" t="s">
        <v>148</v>
      </c>
      <c r="AT689" s="241" t="s">
        <v>144</v>
      </c>
      <c r="AU689" s="241" t="s">
        <v>92</v>
      </c>
      <c r="AY689" s="18" t="s">
        <v>142</v>
      </c>
      <c r="BE689" s="242">
        <f>IF(N689="základní",J689,0)</f>
        <v>0</v>
      </c>
      <c r="BF689" s="242">
        <f>IF(N689="snížená",J689,0)</f>
        <v>0</v>
      </c>
      <c r="BG689" s="242">
        <f>IF(N689="zákl. přenesená",J689,0)</f>
        <v>0</v>
      </c>
      <c r="BH689" s="242">
        <f>IF(N689="sníž. přenesená",J689,0)</f>
        <v>0</v>
      </c>
      <c r="BI689" s="242">
        <f>IF(N689="nulová",J689,0)</f>
        <v>0</v>
      </c>
      <c r="BJ689" s="18" t="s">
        <v>87</v>
      </c>
      <c r="BK689" s="242">
        <f>ROUND(I689*H689,2)</f>
        <v>0</v>
      </c>
      <c r="BL689" s="18" t="s">
        <v>148</v>
      </c>
      <c r="BM689" s="241" t="s">
        <v>607</v>
      </c>
    </row>
    <row r="690" s="12" customFormat="1" ht="22.8" customHeight="1">
      <c r="A690" s="12"/>
      <c r="B690" s="214"/>
      <c r="C690" s="215"/>
      <c r="D690" s="216" t="s">
        <v>81</v>
      </c>
      <c r="E690" s="228" t="s">
        <v>608</v>
      </c>
      <c r="F690" s="228" t="s">
        <v>609</v>
      </c>
      <c r="G690" s="215"/>
      <c r="H690" s="215"/>
      <c r="I690" s="218"/>
      <c r="J690" s="229">
        <f>BK690</f>
        <v>0</v>
      </c>
      <c r="K690" s="215"/>
      <c r="L690" s="220"/>
      <c r="M690" s="221"/>
      <c r="N690" s="222"/>
      <c r="O690" s="222"/>
      <c r="P690" s="223">
        <f>P691</f>
        <v>0</v>
      </c>
      <c r="Q690" s="222"/>
      <c r="R690" s="223">
        <f>R691</f>
        <v>0</v>
      </c>
      <c r="S690" s="222"/>
      <c r="T690" s="224">
        <f>T691</f>
        <v>0</v>
      </c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R690" s="225" t="s">
        <v>87</v>
      </c>
      <c r="AT690" s="226" t="s">
        <v>81</v>
      </c>
      <c r="AU690" s="226" t="s">
        <v>87</v>
      </c>
      <c r="AY690" s="225" t="s">
        <v>142</v>
      </c>
      <c r="BK690" s="227">
        <f>BK691</f>
        <v>0</v>
      </c>
    </row>
    <row r="691" s="2" customFormat="1" ht="24" customHeight="1">
      <c r="A691" s="39"/>
      <c r="B691" s="40"/>
      <c r="C691" s="230" t="s">
        <v>610</v>
      </c>
      <c r="D691" s="230" t="s">
        <v>144</v>
      </c>
      <c r="E691" s="231" t="s">
        <v>611</v>
      </c>
      <c r="F691" s="232" t="s">
        <v>612</v>
      </c>
      <c r="G691" s="233" t="s">
        <v>195</v>
      </c>
      <c r="H691" s="234">
        <v>80.346999999999994</v>
      </c>
      <c r="I691" s="235"/>
      <c r="J691" s="236">
        <f>ROUND(I691*H691,2)</f>
        <v>0</v>
      </c>
      <c r="K691" s="232" t="s">
        <v>147</v>
      </c>
      <c r="L691" s="45"/>
      <c r="M691" s="237" t="s">
        <v>1</v>
      </c>
      <c r="N691" s="238" t="s">
        <v>47</v>
      </c>
      <c r="O691" s="92"/>
      <c r="P691" s="239">
        <f>O691*H691</f>
        <v>0</v>
      </c>
      <c r="Q691" s="239">
        <v>0</v>
      </c>
      <c r="R691" s="239">
        <f>Q691*H691</f>
        <v>0</v>
      </c>
      <c r="S691" s="239">
        <v>0</v>
      </c>
      <c r="T691" s="240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1" t="s">
        <v>148</v>
      </c>
      <c r="AT691" s="241" t="s">
        <v>144</v>
      </c>
      <c r="AU691" s="241" t="s">
        <v>92</v>
      </c>
      <c r="AY691" s="18" t="s">
        <v>142</v>
      </c>
      <c r="BE691" s="242">
        <f>IF(N691="základní",J691,0)</f>
        <v>0</v>
      </c>
      <c r="BF691" s="242">
        <f>IF(N691="snížená",J691,0)</f>
        <v>0</v>
      </c>
      <c r="BG691" s="242">
        <f>IF(N691="zákl. přenesená",J691,0)</f>
        <v>0</v>
      </c>
      <c r="BH691" s="242">
        <f>IF(N691="sníž. přenesená",J691,0)</f>
        <v>0</v>
      </c>
      <c r="BI691" s="242">
        <f>IF(N691="nulová",J691,0)</f>
        <v>0</v>
      </c>
      <c r="BJ691" s="18" t="s">
        <v>87</v>
      </c>
      <c r="BK691" s="242">
        <f>ROUND(I691*H691,2)</f>
        <v>0</v>
      </c>
      <c r="BL691" s="18" t="s">
        <v>148</v>
      </c>
      <c r="BM691" s="241" t="s">
        <v>613</v>
      </c>
    </row>
    <row r="692" s="12" customFormat="1" ht="25.92" customHeight="1">
      <c r="A692" s="12"/>
      <c r="B692" s="214"/>
      <c r="C692" s="215"/>
      <c r="D692" s="216" t="s">
        <v>81</v>
      </c>
      <c r="E692" s="217" t="s">
        <v>614</v>
      </c>
      <c r="F692" s="217" t="s">
        <v>615</v>
      </c>
      <c r="G692" s="215"/>
      <c r="H692" s="215"/>
      <c r="I692" s="218"/>
      <c r="J692" s="219">
        <f>BK692</f>
        <v>0</v>
      </c>
      <c r="K692" s="215"/>
      <c r="L692" s="220"/>
      <c r="M692" s="221"/>
      <c r="N692" s="222"/>
      <c r="O692" s="222"/>
      <c r="P692" s="223">
        <f>P693+P859+P897+P909+P918+P927+P963+P972+P1020+P1043+P1069+P1106</f>
        <v>0</v>
      </c>
      <c r="Q692" s="222"/>
      <c r="R692" s="223">
        <f>R693+R859+R897+R909+R918+R927+R963+R972+R1020+R1043+R1069+R1106</f>
        <v>22.587085620000007</v>
      </c>
      <c r="S692" s="222"/>
      <c r="T692" s="224">
        <f>T693+T859+T897+T909+T918+T927+T963+T972+T1020+T1043+T1069+T1106</f>
        <v>8.429783350000001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25" t="s">
        <v>92</v>
      </c>
      <c r="AT692" s="226" t="s">
        <v>81</v>
      </c>
      <c r="AU692" s="226" t="s">
        <v>82</v>
      </c>
      <c r="AY692" s="225" t="s">
        <v>142</v>
      </c>
      <c r="BK692" s="227">
        <f>BK693+BK859+BK897+BK909+BK918+BK927+BK963+BK972+BK1020+BK1043+BK1069+BK1106</f>
        <v>0</v>
      </c>
    </row>
    <row r="693" s="12" customFormat="1" ht="22.8" customHeight="1">
      <c r="A693" s="12"/>
      <c r="B693" s="214"/>
      <c r="C693" s="215"/>
      <c r="D693" s="216" t="s">
        <v>81</v>
      </c>
      <c r="E693" s="228" t="s">
        <v>616</v>
      </c>
      <c r="F693" s="228" t="s">
        <v>617</v>
      </c>
      <c r="G693" s="215"/>
      <c r="H693" s="215"/>
      <c r="I693" s="218"/>
      <c r="J693" s="229">
        <f>BK693</f>
        <v>0</v>
      </c>
      <c r="K693" s="215"/>
      <c r="L693" s="220"/>
      <c r="M693" s="221"/>
      <c r="N693" s="222"/>
      <c r="O693" s="222"/>
      <c r="P693" s="223">
        <f>SUM(P694:P858)</f>
        <v>0</v>
      </c>
      <c r="Q693" s="222"/>
      <c r="R693" s="223">
        <f>SUM(R694:R858)</f>
        <v>1.6245134999999999</v>
      </c>
      <c r="S693" s="222"/>
      <c r="T693" s="224">
        <f>SUM(T694:T858)</f>
        <v>1.5541600000000002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225" t="s">
        <v>92</v>
      </c>
      <c r="AT693" s="226" t="s">
        <v>81</v>
      </c>
      <c r="AU693" s="226" t="s">
        <v>87</v>
      </c>
      <c r="AY693" s="225" t="s">
        <v>142</v>
      </c>
      <c r="BK693" s="227">
        <f>SUM(BK694:BK858)</f>
        <v>0</v>
      </c>
    </row>
    <row r="694" s="2" customFormat="1" ht="24" customHeight="1">
      <c r="A694" s="39"/>
      <c r="B694" s="40"/>
      <c r="C694" s="230" t="s">
        <v>618</v>
      </c>
      <c r="D694" s="230" t="s">
        <v>144</v>
      </c>
      <c r="E694" s="231" t="s">
        <v>619</v>
      </c>
      <c r="F694" s="232" t="s">
        <v>620</v>
      </c>
      <c r="G694" s="233" t="s">
        <v>90</v>
      </c>
      <c r="H694" s="234">
        <v>172.74500000000001</v>
      </c>
      <c r="I694" s="235"/>
      <c r="J694" s="236">
        <f>ROUND(I694*H694,2)</f>
        <v>0</v>
      </c>
      <c r="K694" s="232" t="s">
        <v>147</v>
      </c>
      <c r="L694" s="45"/>
      <c r="M694" s="237" t="s">
        <v>1</v>
      </c>
      <c r="N694" s="238" t="s">
        <v>47</v>
      </c>
      <c r="O694" s="92"/>
      <c r="P694" s="239">
        <f>O694*H694</f>
        <v>0</v>
      </c>
      <c r="Q694" s="239">
        <v>0</v>
      </c>
      <c r="R694" s="239">
        <f>Q694*H694</f>
        <v>0</v>
      </c>
      <c r="S694" s="239">
        <v>0</v>
      </c>
      <c r="T694" s="240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1" t="s">
        <v>239</v>
      </c>
      <c r="AT694" s="241" t="s">
        <v>144</v>
      </c>
      <c r="AU694" s="241" t="s">
        <v>92</v>
      </c>
      <c r="AY694" s="18" t="s">
        <v>142</v>
      </c>
      <c r="BE694" s="242">
        <f>IF(N694="základní",J694,0)</f>
        <v>0</v>
      </c>
      <c r="BF694" s="242">
        <f>IF(N694="snížená",J694,0)</f>
        <v>0</v>
      </c>
      <c r="BG694" s="242">
        <f>IF(N694="zákl. přenesená",J694,0)</f>
        <v>0</v>
      </c>
      <c r="BH694" s="242">
        <f>IF(N694="sníž. přenesená",J694,0)</f>
        <v>0</v>
      </c>
      <c r="BI694" s="242">
        <f>IF(N694="nulová",J694,0)</f>
        <v>0</v>
      </c>
      <c r="BJ694" s="18" t="s">
        <v>87</v>
      </c>
      <c r="BK694" s="242">
        <f>ROUND(I694*H694,2)</f>
        <v>0</v>
      </c>
      <c r="BL694" s="18" t="s">
        <v>239</v>
      </c>
      <c r="BM694" s="241" t="s">
        <v>621</v>
      </c>
    </row>
    <row r="695" s="13" customFormat="1">
      <c r="A695" s="13"/>
      <c r="B695" s="243"/>
      <c r="C695" s="244"/>
      <c r="D695" s="245" t="s">
        <v>150</v>
      </c>
      <c r="E695" s="246" t="s">
        <v>1</v>
      </c>
      <c r="F695" s="247" t="s">
        <v>151</v>
      </c>
      <c r="G695" s="244"/>
      <c r="H695" s="246" t="s">
        <v>1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3" t="s">
        <v>150</v>
      </c>
      <c r="AU695" s="253" t="s">
        <v>92</v>
      </c>
      <c r="AV695" s="13" t="s">
        <v>87</v>
      </c>
      <c r="AW695" s="13" t="s">
        <v>36</v>
      </c>
      <c r="AX695" s="13" t="s">
        <v>82</v>
      </c>
      <c r="AY695" s="253" t="s">
        <v>142</v>
      </c>
    </row>
    <row r="696" s="13" customFormat="1">
      <c r="A696" s="13"/>
      <c r="B696" s="243"/>
      <c r="C696" s="244"/>
      <c r="D696" s="245" t="s">
        <v>150</v>
      </c>
      <c r="E696" s="246" t="s">
        <v>1</v>
      </c>
      <c r="F696" s="247" t="s">
        <v>152</v>
      </c>
      <c r="G696" s="244"/>
      <c r="H696" s="246" t="s">
        <v>1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3" t="s">
        <v>150</v>
      </c>
      <c r="AU696" s="253" t="s">
        <v>92</v>
      </c>
      <c r="AV696" s="13" t="s">
        <v>87</v>
      </c>
      <c r="AW696" s="13" t="s">
        <v>36</v>
      </c>
      <c r="AX696" s="13" t="s">
        <v>82</v>
      </c>
      <c r="AY696" s="253" t="s">
        <v>142</v>
      </c>
    </row>
    <row r="697" s="13" customFormat="1">
      <c r="A697" s="13"/>
      <c r="B697" s="243"/>
      <c r="C697" s="244"/>
      <c r="D697" s="245" t="s">
        <v>150</v>
      </c>
      <c r="E697" s="246" t="s">
        <v>1</v>
      </c>
      <c r="F697" s="247" t="s">
        <v>154</v>
      </c>
      <c r="G697" s="244"/>
      <c r="H697" s="246" t="s">
        <v>1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53" t="s">
        <v>150</v>
      </c>
      <c r="AU697" s="253" t="s">
        <v>92</v>
      </c>
      <c r="AV697" s="13" t="s">
        <v>87</v>
      </c>
      <c r="AW697" s="13" t="s">
        <v>36</v>
      </c>
      <c r="AX697" s="13" t="s">
        <v>82</v>
      </c>
      <c r="AY697" s="253" t="s">
        <v>142</v>
      </c>
    </row>
    <row r="698" s="13" customFormat="1">
      <c r="A698" s="13"/>
      <c r="B698" s="243"/>
      <c r="C698" s="244"/>
      <c r="D698" s="245" t="s">
        <v>150</v>
      </c>
      <c r="E698" s="246" t="s">
        <v>1</v>
      </c>
      <c r="F698" s="247" t="s">
        <v>205</v>
      </c>
      <c r="G698" s="244"/>
      <c r="H698" s="246" t="s">
        <v>1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3" t="s">
        <v>150</v>
      </c>
      <c r="AU698" s="253" t="s">
        <v>92</v>
      </c>
      <c r="AV698" s="13" t="s">
        <v>87</v>
      </c>
      <c r="AW698" s="13" t="s">
        <v>36</v>
      </c>
      <c r="AX698" s="13" t="s">
        <v>82</v>
      </c>
      <c r="AY698" s="253" t="s">
        <v>142</v>
      </c>
    </row>
    <row r="699" s="13" customFormat="1">
      <c r="A699" s="13"/>
      <c r="B699" s="243"/>
      <c r="C699" s="244"/>
      <c r="D699" s="245" t="s">
        <v>150</v>
      </c>
      <c r="E699" s="246" t="s">
        <v>1</v>
      </c>
      <c r="F699" s="247" t="s">
        <v>256</v>
      </c>
      <c r="G699" s="244"/>
      <c r="H699" s="246" t="s">
        <v>1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3" t="s">
        <v>150</v>
      </c>
      <c r="AU699" s="253" t="s">
        <v>92</v>
      </c>
      <c r="AV699" s="13" t="s">
        <v>87</v>
      </c>
      <c r="AW699" s="13" t="s">
        <v>36</v>
      </c>
      <c r="AX699" s="13" t="s">
        <v>82</v>
      </c>
      <c r="AY699" s="253" t="s">
        <v>142</v>
      </c>
    </row>
    <row r="700" s="14" customFormat="1">
      <c r="A700" s="14"/>
      <c r="B700" s="254"/>
      <c r="C700" s="255"/>
      <c r="D700" s="245" t="s">
        <v>150</v>
      </c>
      <c r="E700" s="256" t="s">
        <v>1</v>
      </c>
      <c r="F700" s="257" t="s">
        <v>222</v>
      </c>
      <c r="G700" s="255"/>
      <c r="H700" s="258">
        <v>23.745000000000001</v>
      </c>
      <c r="I700" s="259"/>
      <c r="J700" s="255"/>
      <c r="K700" s="255"/>
      <c r="L700" s="260"/>
      <c r="M700" s="261"/>
      <c r="N700" s="262"/>
      <c r="O700" s="262"/>
      <c r="P700" s="262"/>
      <c r="Q700" s="262"/>
      <c r="R700" s="262"/>
      <c r="S700" s="262"/>
      <c r="T700" s="26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4" t="s">
        <v>150</v>
      </c>
      <c r="AU700" s="264" t="s">
        <v>92</v>
      </c>
      <c r="AV700" s="14" t="s">
        <v>92</v>
      </c>
      <c r="AW700" s="14" t="s">
        <v>36</v>
      </c>
      <c r="AX700" s="14" t="s">
        <v>82</v>
      </c>
      <c r="AY700" s="264" t="s">
        <v>142</v>
      </c>
    </row>
    <row r="701" s="13" customFormat="1">
      <c r="A701" s="13"/>
      <c r="B701" s="243"/>
      <c r="C701" s="244"/>
      <c r="D701" s="245" t="s">
        <v>150</v>
      </c>
      <c r="E701" s="246" t="s">
        <v>1</v>
      </c>
      <c r="F701" s="247" t="s">
        <v>151</v>
      </c>
      <c r="G701" s="244"/>
      <c r="H701" s="246" t="s">
        <v>1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3" t="s">
        <v>150</v>
      </c>
      <c r="AU701" s="253" t="s">
        <v>92</v>
      </c>
      <c r="AV701" s="13" t="s">
        <v>87</v>
      </c>
      <c r="AW701" s="13" t="s">
        <v>36</v>
      </c>
      <c r="AX701" s="13" t="s">
        <v>82</v>
      </c>
      <c r="AY701" s="253" t="s">
        <v>142</v>
      </c>
    </row>
    <row r="702" s="13" customFormat="1">
      <c r="A702" s="13"/>
      <c r="B702" s="243"/>
      <c r="C702" s="244"/>
      <c r="D702" s="245" t="s">
        <v>150</v>
      </c>
      <c r="E702" s="246" t="s">
        <v>1</v>
      </c>
      <c r="F702" s="247" t="s">
        <v>547</v>
      </c>
      <c r="G702" s="244"/>
      <c r="H702" s="246" t="s">
        <v>1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3" t="s">
        <v>150</v>
      </c>
      <c r="AU702" s="253" t="s">
        <v>92</v>
      </c>
      <c r="AV702" s="13" t="s">
        <v>87</v>
      </c>
      <c r="AW702" s="13" t="s">
        <v>36</v>
      </c>
      <c r="AX702" s="13" t="s">
        <v>82</v>
      </c>
      <c r="AY702" s="253" t="s">
        <v>142</v>
      </c>
    </row>
    <row r="703" s="13" customFormat="1">
      <c r="A703" s="13"/>
      <c r="B703" s="243"/>
      <c r="C703" s="244"/>
      <c r="D703" s="245" t="s">
        <v>150</v>
      </c>
      <c r="E703" s="246" t="s">
        <v>1</v>
      </c>
      <c r="F703" s="247" t="s">
        <v>529</v>
      </c>
      <c r="G703" s="244"/>
      <c r="H703" s="246" t="s">
        <v>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3" t="s">
        <v>150</v>
      </c>
      <c r="AU703" s="253" t="s">
        <v>92</v>
      </c>
      <c r="AV703" s="13" t="s">
        <v>87</v>
      </c>
      <c r="AW703" s="13" t="s">
        <v>36</v>
      </c>
      <c r="AX703" s="13" t="s">
        <v>82</v>
      </c>
      <c r="AY703" s="253" t="s">
        <v>142</v>
      </c>
    </row>
    <row r="704" s="14" customFormat="1">
      <c r="A704" s="14"/>
      <c r="B704" s="254"/>
      <c r="C704" s="255"/>
      <c r="D704" s="245" t="s">
        <v>150</v>
      </c>
      <c r="E704" s="256" t="s">
        <v>1</v>
      </c>
      <c r="F704" s="257" t="s">
        <v>548</v>
      </c>
      <c r="G704" s="255"/>
      <c r="H704" s="258">
        <v>68.5</v>
      </c>
      <c r="I704" s="259"/>
      <c r="J704" s="255"/>
      <c r="K704" s="255"/>
      <c r="L704" s="260"/>
      <c r="M704" s="261"/>
      <c r="N704" s="262"/>
      <c r="O704" s="262"/>
      <c r="P704" s="262"/>
      <c r="Q704" s="262"/>
      <c r="R704" s="262"/>
      <c r="S704" s="262"/>
      <c r="T704" s="26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64" t="s">
        <v>150</v>
      </c>
      <c r="AU704" s="264" t="s">
        <v>92</v>
      </c>
      <c r="AV704" s="14" t="s">
        <v>92</v>
      </c>
      <c r="AW704" s="14" t="s">
        <v>36</v>
      </c>
      <c r="AX704" s="14" t="s">
        <v>82</v>
      </c>
      <c r="AY704" s="264" t="s">
        <v>142</v>
      </c>
    </row>
    <row r="705" s="14" customFormat="1">
      <c r="A705" s="14"/>
      <c r="B705" s="254"/>
      <c r="C705" s="255"/>
      <c r="D705" s="245" t="s">
        <v>150</v>
      </c>
      <c r="E705" s="256" t="s">
        <v>1</v>
      </c>
      <c r="F705" s="257" t="s">
        <v>549</v>
      </c>
      <c r="G705" s="255"/>
      <c r="H705" s="258">
        <v>33</v>
      </c>
      <c r="I705" s="259"/>
      <c r="J705" s="255"/>
      <c r="K705" s="255"/>
      <c r="L705" s="260"/>
      <c r="M705" s="261"/>
      <c r="N705" s="262"/>
      <c r="O705" s="262"/>
      <c r="P705" s="262"/>
      <c r="Q705" s="262"/>
      <c r="R705" s="262"/>
      <c r="S705" s="262"/>
      <c r="T705" s="26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64" t="s">
        <v>150</v>
      </c>
      <c r="AU705" s="264" t="s">
        <v>92</v>
      </c>
      <c r="AV705" s="14" t="s">
        <v>92</v>
      </c>
      <c r="AW705" s="14" t="s">
        <v>36</v>
      </c>
      <c r="AX705" s="14" t="s">
        <v>82</v>
      </c>
      <c r="AY705" s="264" t="s">
        <v>142</v>
      </c>
    </row>
    <row r="706" s="13" customFormat="1">
      <c r="A706" s="13"/>
      <c r="B706" s="243"/>
      <c r="C706" s="244"/>
      <c r="D706" s="245" t="s">
        <v>150</v>
      </c>
      <c r="E706" s="246" t="s">
        <v>1</v>
      </c>
      <c r="F706" s="247" t="s">
        <v>532</v>
      </c>
      <c r="G706" s="244"/>
      <c r="H706" s="246" t="s">
        <v>1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3" t="s">
        <v>150</v>
      </c>
      <c r="AU706" s="253" t="s">
        <v>92</v>
      </c>
      <c r="AV706" s="13" t="s">
        <v>87</v>
      </c>
      <c r="AW706" s="13" t="s">
        <v>36</v>
      </c>
      <c r="AX706" s="13" t="s">
        <v>82</v>
      </c>
      <c r="AY706" s="253" t="s">
        <v>142</v>
      </c>
    </row>
    <row r="707" s="14" customFormat="1">
      <c r="A707" s="14"/>
      <c r="B707" s="254"/>
      <c r="C707" s="255"/>
      <c r="D707" s="245" t="s">
        <v>150</v>
      </c>
      <c r="E707" s="256" t="s">
        <v>1</v>
      </c>
      <c r="F707" s="257" t="s">
        <v>550</v>
      </c>
      <c r="G707" s="255"/>
      <c r="H707" s="258">
        <v>47.5</v>
      </c>
      <c r="I707" s="259"/>
      <c r="J707" s="255"/>
      <c r="K707" s="255"/>
      <c r="L707" s="260"/>
      <c r="M707" s="261"/>
      <c r="N707" s="262"/>
      <c r="O707" s="262"/>
      <c r="P707" s="262"/>
      <c r="Q707" s="262"/>
      <c r="R707" s="262"/>
      <c r="S707" s="262"/>
      <c r="T707" s="26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64" t="s">
        <v>150</v>
      </c>
      <c r="AU707" s="264" t="s">
        <v>92</v>
      </c>
      <c r="AV707" s="14" t="s">
        <v>92</v>
      </c>
      <c r="AW707" s="14" t="s">
        <v>36</v>
      </c>
      <c r="AX707" s="14" t="s">
        <v>82</v>
      </c>
      <c r="AY707" s="264" t="s">
        <v>142</v>
      </c>
    </row>
    <row r="708" s="15" customFormat="1">
      <c r="A708" s="15"/>
      <c r="B708" s="265"/>
      <c r="C708" s="266"/>
      <c r="D708" s="245" t="s">
        <v>150</v>
      </c>
      <c r="E708" s="267" t="s">
        <v>1</v>
      </c>
      <c r="F708" s="268" t="s">
        <v>157</v>
      </c>
      <c r="G708" s="266"/>
      <c r="H708" s="269">
        <v>172.74500000000001</v>
      </c>
      <c r="I708" s="270"/>
      <c r="J708" s="266"/>
      <c r="K708" s="266"/>
      <c r="L708" s="271"/>
      <c r="M708" s="272"/>
      <c r="N708" s="273"/>
      <c r="O708" s="273"/>
      <c r="P708" s="273"/>
      <c r="Q708" s="273"/>
      <c r="R708" s="273"/>
      <c r="S708" s="273"/>
      <c r="T708" s="274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75" t="s">
        <v>150</v>
      </c>
      <c r="AU708" s="275" t="s">
        <v>92</v>
      </c>
      <c r="AV708" s="15" t="s">
        <v>148</v>
      </c>
      <c r="AW708" s="15" t="s">
        <v>36</v>
      </c>
      <c r="AX708" s="15" t="s">
        <v>87</v>
      </c>
      <c r="AY708" s="275" t="s">
        <v>142</v>
      </c>
    </row>
    <row r="709" s="2" customFormat="1" ht="16.5" customHeight="1">
      <c r="A709" s="39"/>
      <c r="B709" s="40"/>
      <c r="C709" s="276" t="s">
        <v>622</v>
      </c>
      <c r="D709" s="276" t="s">
        <v>233</v>
      </c>
      <c r="E709" s="277" t="s">
        <v>623</v>
      </c>
      <c r="F709" s="278" t="s">
        <v>624</v>
      </c>
      <c r="G709" s="279" t="s">
        <v>625</v>
      </c>
      <c r="H709" s="280">
        <v>51.823999999999998</v>
      </c>
      <c r="I709" s="281"/>
      <c r="J709" s="282">
        <f>ROUND(I709*H709,2)</f>
        <v>0</v>
      </c>
      <c r="K709" s="278" t="s">
        <v>147</v>
      </c>
      <c r="L709" s="283"/>
      <c r="M709" s="284" t="s">
        <v>1</v>
      </c>
      <c r="N709" s="285" t="s">
        <v>47</v>
      </c>
      <c r="O709" s="92"/>
      <c r="P709" s="239">
        <f>O709*H709</f>
        <v>0</v>
      </c>
      <c r="Q709" s="239">
        <v>0.001</v>
      </c>
      <c r="R709" s="239">
        <f>Q709*H709</f>
        <v>0.051824000000000002</v>
      </c>
      <c r="S709" s="239">
        <v>0</v>
      </c>
      <c r="T709" s="24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1" t="s">
        <v>328</v>
      </c>
      <c r="AT709" s="241" t="s">
        <v>233</v>
      </c>
      <c r="AU709" s="241" t="s">
        <v>92</v>
      </c>
      <c r="AY709" s="18" t="s">
        <v>142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8" t="s">
        <v>87</v>
      </c>
      <c r="BK709" s="242">
        <f>ROUND(I709*H709,2)</f>
        <v>0</v>
      </c>
      <c r="BL709" s="18" t="s">
        <v>239</v>
      </c>
      <c r="BM709" s="241" t="s">
        <v>626</v>
      </c>
    </row>
    <row r="710" s="14" customFormat="1">
      <c r="A710" s="14"/>
      <c r="B710" s="254"/>
      <c r="C710" s="255"/>
      <c r="D710" s="245" t="s">
        <v>150</v>
      </c>
      <c r="E710" s="255"/>
      <c r="F710" s="257" t="s">
        <v>627</v>
      </c>
      <c r="G710" s="255"/>
      <c r="H710" s="258">
        <v>51.823999999999998</v>
      </c>
      <c r="I710" s="259"/>
      <c r="J710" s="255"/>
      <c r="K710" s="255"/>
      <c r="L710" s="260"/>
      <c r="M710" s="261"/>
      <c r="N710" s="262"/>
      <c r="O710" s="262"/>
      <c r="P710" s="262"/>
      <c r="Q710" s="262"/>
      <c r="R710" s="262"/>
      <c r="S710" s="262"/>
      <c r="T710" s="26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64" t="s">
        <v>150</v>
      </c>
      <c r="AU710" s="264" t="s">
        <v>92</v>
      </c>
      <c r="AV710" s="14" t="s">
        <v>92</v>
      </c>
      <c r="AW710" s="14" t="s">
        <v>4</v>
      </c>
      <c r="AX710" s="14" t="s">
        <v>87</v>
      </c>
      <c r="AY710" s="264" t="s">
        <v>142</v>
      </c>
    </row>
    <row r="711" s="2" customFormat="1" ht="24" customHeight="1">
      <c r="A711" s="39"/>
      <c r="B711" s="40"/>
      <c r="C711" s="230" t="s">
        <v>628</v>
      </c>
      <c r="D711" s="230" t="s">
        <v>144</v>
      </c>
      <c r="E711" s="231" t="s">
        <v>629</v>
      </c>
      <c r="F711" s="232" t="s">
        <v>630</v>
      </c>
      <c r="G711" s="233" t="s">
        <v>90</v>
      </c>
      <c r="H711" s="234">
        <v>6.9000000000000004</v>
      </c>
      <c r="I711" s="235"/>
      <c r="J711" s="236">
        <f>ROUND(I711*H711,2)</f>
        <v>0</v>
      </c>
      <c r="K711" s="232" t="s">
        <v>147</v>
      </c>
      <c r="L711" s="45"/>
      <c r="M711" s="237" t="s">
        <v>1</v>
      </c>
      <c r="N711" s="238" t="s">
        <v>47</v>
      </c>
      <c r="O711" s="92"/>
      <c r="P711" s="239">
        <f>O711*H711</f>
        <v>0</v>
      </c>
      <c r="Q711" s="239">
        <v>0</v>
      </c>
      <c r="R711" s="239">
        <f>Q711*H711</f>
        <v>0</v>
      </c>
      <c r="S711" s="239">
        <v>0</v>
      </c>
      <c r="T711" s="240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1" t="s">
        <v>239</v>
      </c>
      <c r="AT711" s="241" t="s">
        <v>144</v>
      </c>
      <c r="AU711" s="241" t="s">
        <v>92</v>
      </c>
      <c r="AY711" s="18" t="s">
        <v>142</v>
      </c>
      <c r="BE711" s="242">
        <f>IF(N711="základní",J711,0)</f>
        <v>0</v>
      </c>
      <c r="BF711" s="242">
        <f>IF(N711="snížená",J711,0)</f>
        <v>0</v>
      </c>
      <c r="BG711" s="242">
        <f>IF(N711="zákl. přenesená",J711,0)</f>
        <v>0</v>
      </c>
      <c r="BH711" s="242">
        <f>IF(N711="sníž. přenesená",J711,0)</f>
        <v>0</v>
      </c>
      <c r="BI711" s="242">
        <f>IF(N711="nulová",J711,0)</f>
        <v>0</v>
      </c>
      <c r="BJ711" s="18" t="s">
        <v>87</v>
      </c>
      <c r="BK711" s="242">
        <f>ROUND(I711*H711,2)</f>
        <v>0</v>
      </c>
      <c r="BL711" s="18" t="s">
        <v>239</v>
      </c>
      <c r="BM711" s="241" t="s">
        <v>631</v>
      </c>
    </row>
    <row r="712" s="13" customFormat="1">
      <c r="A712" s="13"/>
      <c r="B712" s="243"/>
      <c r="C712" s="244"/>
      <c r="D712" s="245" t="s">
        <v>150</v>
      </c>
      <c r="E712" s="246" t="s">
        <v>1</v>
      </c>
      <c r="F712" s="247" t="s">
        <v>151</v>
      </c>
      <c r="G712" s="244"/>
      <c r="H712" s="246" t="s">
        <v>1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3" t="s">
        <v>150</v>
      </c>
      <c r="AU712" s="253" t="s">
        <v>92</v>
      </c>
      <c r="AV712" s="13" t="s">
        <v>87</v>
      </c>
      <c r="AW712" s="13" t="s">
        <v>36</v>
      </c>
      <c r="AX712" s="13" t="s">
        <v>82</v>
      </c>
      <c r="AY712" s="253" t="s">
        <v>142</v>
      </c>
    </row>
    <row r="713" s="13" customFormat="1">
      <c r="A713" s="13"/>
      <c r="B713" s="243"/>
      <c r="C713" s="244"/>
      <c r="D713" s="245" t="s">
        <v>150</v>
      </c>
      <c r="E713" s="246" t="s">
        <v>1</v>
      </c>
      <c r="F713" s="247" t="s">
        <v>152</v>
      </c>
      <c r="G713" s="244"/>
      <c r="H713" s="246" t="s">
        <v>1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3" t="s">
        <v>150</v>
      </c>
      <c r="AU713" s="253" t="s">
        <v>92</v>
      </c>
      <c r="AV713" s="13" t="s">
        <v>87</v>
      </c>
      <c r="AW713" s="13" t="s">
        <v>36</v>
      </c>
      <c r="AX713" s="13" t="s">
        <v>82</v>
      </c>
      <c r="AY713" s="253" t="s">
        <v>142</v>
      </c>
    </row>
    <row r="714" s="13" customFormat="1">
      <c r="A714" s="13"/>
      <c r="B714" s="243"/>
      <c r="C714" s="244"/>
      <c r="D714" s="245" t="s">
        <v>150</v>
      </c>
      <c r="E714" s="246" t="s">
        <v>1</v>
      </c>
      <c r="F714" s="247" t="s">
        <v>154</v>
      </c>
      <c r="G714" s="244"/>
      <c r="H714" s="246" t="s">
        <v>1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3" t="s">
        <v>150</v>
      </c>
      <c r="AU714" s="253" t="s">
        <v>92</v>
      </c>
      <c r="AV714" s="13" t="s">
        <v>87</v>
      </c>
      <c r="AW714" s="13" t="s">
        <v>36</v>
      </c>
      <c r="AX714" s="13" t="s">
        <v>82</v>
      </c>
      <c r="AY714" s="253" t="s">
        <v>142</v>
      </c>
    </row>
    <row r="715" s="13" customFormat="1">
      <c r="A715" s="13"/>
      <c r="B715" s="243"/>
      <c r="C715" s="244"/>
      <c r="D715" s="245" t="s">
        <v>150</v>
      </c>
      <c r="E715" s="246" t="s">
        <v>1</v>
      </c>
      <c r="F715" s="247" t="s">
        <v>205</v>
      </c>
      <c r="G715" s="244"/>
      <c r="H715" s="246" t="s">
        <v>1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3" t="s">
        <v>150</v>
      </c>
      <c r="AU715" s="253" t="s">
        <v>92</v>
      </c>
      <c r="AV715" s="13" t="s">
        <v>87</v>
      </c>
      <c r="AW715" s="13" t="s">
        <v>36</v>
      </c>
      <c r="AX715" s="13" t="s">
        <v>82</v>
      </c>
      <c r="AY715" s="253" t="s">
        <v>142</v>
      </c>
    </row>
    <row r="716" s="13" customFormat="1">
      <c r="A716" s="13"/>
      <c r="B716" s="243"/>
      <c r="C716" s="244"/>
      <c r="D716" s="245" t="s">
        <v>150</v>
      </c>
      <c r="E716" s="246" t="s">
        <v>1</v>
      </c>
      <c r="F716" s="247" t="s">
        <v>256</v>
      </c>
      <c r="G716" s="244"/>
      <c r="H716" s="246" t="s">
        <v>1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3" t="s">
        <v>150</v>
      </c>
      <c r="AU716" s="253" t="s">
        <v>92</v>
      </c>
      <c r="AV716" s="13" t="s">
        <v>87</v>
      </c>
      <c r="AW716" s="13" t="s">
        <v>36</v>
      </c>
      <c r="AX716" s="13" t="s">
        <v>82</v>
      </c>
      <c r="AY716" s="253" t="s">
        <v>142</v>
      </c>
    </row>
    <row r="717" s="14" customFormat="1">
      <c r="A717" s="14"/>
      <c r="B717" s="254"/>
      <c r="C717" s="255"/>
      <c r="D717" s="245" t="s">
        <v>150</v>
      </c>
      <c r="E717" s="256" t="s">
        <v>1</v>
      </c>
      <c r="F717" s="257" t="s">
        <v>632</v>
      </c>
      <c r="G717" s="255"/>
      <c r="H717" s="258">
        <v>6.9000000000000004</v>
      </c>
      <c r="I717" s="259"/>
      <c r="J717" s="255"/>
      <c r="K717" s="255"/>
      <c r="L717" s="260"/>
      <c r="M717" s="261"/>
      <c r="N717" s="262"/>
      <c r="O717" s="262"/>
      <c r="P717" s="262"/>
      <c r="Q717" s="262"/>
      <c r="R717" s="262"/>
      <c r="S717" s="262"/>
      <c r="T717" s="26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64" t="s">
        <v>150</v>
      </c>
      <c r="AU717" s="264" t="s">
        <v>92</v>
      </c>
      <c r="AV717" s="14" t="s">
        <v>92</v>
      </c>
      <c r="AW717" s="14" t="s">
        <v>36</v>
      </c>
      <c r="AX717" s="14" t="s">
        <v>82</v>
      </c>
      <c r="AY717" s="264" t="s">
        <v>142</v>
      </c>
    </row>
    <row r="718" s="15" customFormat="1">
      <c r="A718" s="15"/>
      <c r="B718" s="265"/>
      <c r="C718" s="266"/>
      <c r="D718" s="245" t="s">
        <v>150</v>
      </c>
      <c r="E718" s="267" t="s">
        <v>1</v>
      </c>
      <c r="F718" s="268" t="s">
        <v>157</v>
      </c>
      <c r="G718" s="266"/>
      <c r="H718" s="269">
        <v>6.9000000000000004</v>
      </c>
      <c r="I718" s="270"/>
      <c r="J718" s="266"/>
      <c r="K718" s="266"/>
      <c r="L718" s="271"/>
      <c r="M718" s="272"/>
      <c r="N718" s="273"/>
      <c r="O718" s="273"/>
      <c r="P718" s="273"/>
      <c r="Q718" s="273"/>
      <c r="R718" s="273"/>
      <c r="S718" s="273"/>
      <c r="T718" s="274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5" t="s">
        <v>150</v>
      </c>
      <c r="AU718" s="275" t="s">
        <v>92</v>
      </c>
      <c r="AV718" s="15" t="s">
        <v>148</v>
      </c>
      <c r="AW718" s="15" t="s">
        <v>36</v>
      </c>
      <c r="AX718" s="15" t="s">
        <v>87</v>
      </c>
      <c r="AY718" s="275" t="s">
        <v>142</v>
      </c>
    </row>
    <row r="719" s="2" customFormat="1" ht="16.5" customHeight="1">
      <c r="A719" s="39"/>
      <c r="B719" s="40"/>
      <c r="C719" s="276" t="s">
        <v>633</v>
      </c>
      <c r="D719" s="276" t="s">
        <v>233</v>
      </c>
      <c r="E719" s="277" t="s">
        <v>623</v>
      </c>
      <c r="F719" s="278" t="s">
        <v>624</v>
      </c>
      <c r="G719" s="279" t="s">
        <v>625</v>
      </c>
      <c r="H719" s="280">
        <v>2.415</v>
      </c>
      <c r="I719" s="281"/>
      <c r="J719" s="282">
        <f>ROUND(I719*H719,2)</f>
        <v>0</v>
      </c>
      <c r="K719" s="278" t="s">
        <v>147</v>
      </c>
      <c r="L719" s="283"/>
      <c r="M719" s="284" t="s">
        <v>1</v>
      </c>
      <c r="N719" s="285" t="s">
        <v>47</v>
      </c>
      <c r="O719" s="92"/>
      <c r="P719" s="239">
        <f>O719*H719</f>
        <v>0</v>
      </c>
      <c r="Q719" s="239">
        <v>0.001</v>
      </c>
      <c r="R719" s="239">
        <f>Q719*H719</f>
        <v>0.002415</v>
      </c>
      <c r="S719" s="239">
        <v>0</v>
      </c>
      <c r="T719" s="240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1" t="s">
        <v>328</v>
      </c>
      <c r="AT719" s="241" t="s">
        <v>233</v>
      </c>
      <c r="AU719" s="241" t="s">
        <v>92</v>
      </c>
      <c r="AY719" s="18" t="s">
        <v>142</v>
      </c>
      <c r="BE719" s="242">
        <f>IF(N719="základní",J719,0)</f>
        <v>0</v>
      </c>
      <c r="BF719" s="242">
        <f>IF(N719="snížená",J719,0)</f>
        <v>0</v>
      </c>
      <c r="BG719" s="242">
        <f>IF(N719="zákl. přenesená",J719,0)</f>
        <v>0</v>
      </c>
      <c r="BH719" s="242">
        <f>IF(N719="sníž. přenesená",J719,0)</f>
        <v>0</v>
      </c>
      <c r="BI719" s="242">
        <f>IF(N719="nulová",J719,0)</f>
        <v>0</v>
      </c>
      <c r="BJ719" s="18" t="s">
        <v>87</v>
      </c>
      <c r="BK719" s="242">
        <f>ROUND(I719*H719,2)</f>
        <v>0</v>
      </c>
      <c r="BL719" s="18" t="s">
        <v>239</v>
      </c>
      <c r="BM719" s="241" t="s">
        <v>634</v>
      </c>
    </row>
    <row r="720" s="14" customFormat="1">
      <c r="A720" s="14"/>
      <c r="B720" s="254"/>
      <c r="C720" s="255"/>
      <c r="D720" s="245" t="s">
        <v>150</v>
      </c>
      <c r="E720" s="255"/>
      <c r="F720" s="257" t="s">
        <v>635</v>
      </c>
      <c r="G720" s="255"/>
      <c r="H720" s="258">
        <v>2.415</v>
      </c>
      <c r="I720" s="259"/>
      <c r="J720" s="255"/>
      <c r="K720" s="255"/>
      <c r="L720" s="260"/>
      <c r="M720" s="261"/>
      <c r="N720" s="262"/>
      <c r="O720" s="262"/>
      <c r="P720" s="262"/>
      <c r="Q720" s="262"/>
      <c r="R720" s="262"/>
      <c r="S720" s="262"/>
      <c r="T720" s="26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4" t="s">
        <v>150</v>
      </c>
      <c r="AU720" s="264" t="s">
        <v>92</v>
      </c>
      <c r="AV720" s="14" t="s">
        <v>92</v>
      </c>
      <c r="AW720" s="14" t="s">
        <v>4</v>
      </c>
      <c r="AX720" s="14" t="s">
        <v>87</v>
      </c>
      <c r="AY720" s="264" t="s">
        <v>142</v>
      </c>
    </row>
    <row r="721" s="2" customFormat="1" ht="24" customHeight="1">
      <c r="A721" s="39"/>
      <c r="B721" s="40"/>
      <c r="C721" s="230" t="s">
        <v>636</v>
      </c>
      <c r="D721" s="230" t="s">
        <v>144</v>
      </c>
      <c r="E721" s="231" t="s">
        <v>637</v>
      </c>
      <c r="F721" s="232" t="s">
        <v>638</v>
      </c>
      <c r="G721" s="233" t="s">
        <v>90</v>
      </c>
      <c r="H721" s="234">
        <v>92.245000000000005</v>
      </c>
      <c r="I721" s="235"/>
      <c r="J721" s="236">
        <f>ROUND(I721*H721,2)</f>
        <v>0</v>
      </c>
      <c r="K721" s="232" t="s">
        <v>147</v>
      </c>
      <c r="L721" s="45"/>
      <c r="M721" s="237" t="s">
        <v>1</v>
      </c>
      <c r="N721" s="238" t="s">
        <v>47</v>
      </c>
      <c r="O721" s="92"/>
      <c r="P721" s="239">
        <f>O721*H721</f>
        <v>0</v>
      </c>
      <c r="Q721" s="239">
        <v>0</v>
      </c>
      <c r="R721" s="239">
        <f>Q721*H721</f>
        <v>0</v>
      </c>
      <c r="S721" s="239">
        <v>0</v>
      </c>
      <c r="T721" s="240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1" t="s">
        <v>239</v>
      </c>
      <c r="AT721" s="241" t="s">
        <v>144</v>
      </c>
      <c r="AU721" s="241" t="s">
        <v>92</v>
      </c>
      <c r="AY721" s="18" t="s">
        <v>142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8" t="s">
        <v>87</v>
      </c>
      <c r="BK721" s="242">
        <f>ROUND(I721*H721,2)</f>
        <v>0</v>
      </c>
      <c r="BL721" s="18" t="s">
        <v>239</v>
      </c>
      <c r="BM721" s="241" t="s">
        <v>639</v>
      </c>
    </row>
    <row r="722" s="13" customFormat="1">
      <c r="A722" s="13"/>
      <c r="B722" s="243"/>
      <c r="C722" s="244"/>
      <c r="D722" s="245" t="s">
        <v>150</v>
      </c>
      <c r="E722" s="246" t="s">
        <v>1</v>
      </c>
      <c r="F722" s="247" t="s">
        <v>151</v>
      </c>
      <c r="G722" s="244"/>
      <c r="H722" s="246" t="s">
        <v>1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3" t="s">
        <v>150</v>
      </c>
      <c r="AU722" s="253" t="s">
        <v>92</v>
      </c>
      <c r="AV722" s="13" t="s">
        <v>87</v>
      </c>
      <c r="AW722" s="13" t="s">
        <v>36</v>
      </c>
      <c r="AX722" s="13" t="s">
        <v>82</v>
      </c>
      <c r="AY722" s="253" t="s">
        <v>142</v>
      </c>
    </row>
    <row r="723" s="13" customFormat="1">
      <c r="A723" s="13"/>
      <c r="B723" s="243"/>
      <c r="C723" s="244"/>
      <c r="D723" s="245" t="s">
        <v>150</v>
      </c>
      <c r="E723" s="246" t="s">
        <v>1</v>
      </c>
      <c r="F723" s="247" t="s">
        <v>152</v>
      </c>
      <c r="G723" s="244"/>
      <c r="H723" s="246" t="s">
        <v>1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53" t="s">
        <v>150</v>
      </c>
      <c r="AU723" s="253" t="s">
        <v>92</v>
      </c>
      <c r="AV723" s="13" t="s">
        <v>87</v>
      </c>
      <c r="AW723" s="13" t="s">
        <v>36</v>
      </c>
      <c r="AX723" s="13" t="s">
        <v>82</v>
      </c>
      <c r="AY723" s="253" t="s">
        <v>142</v>
      </c>
    </row>
    <row r="724" s="13" customFormat="1">
      <c r="A724" s="13"/>
      <c r="B724" s="243"/>
      <c r="C724" s="244"/>
      <c r="D724" s="245" t="s">
        <v>150</v>
      </c>
      <c r="E724" s="246" t="s">
        <v>1</v>
      </c>
      <c r="F724" s="247" t="s">
        <v>154</v>
      </c>
      <c r="G724" s="244"/>
      <c r="H724" s="246" t="s">
        <v>1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3" t="s">
        <v>150</v>
      </c>
      <c r="AU724" s="253" t="s">
        <v>92</v>
      </c>
      <c r="AV724" s="13" t="s">
        <v>87</v>
      </c>
      <c r="AW724" s="13" t="s">
        <v>36</v>
      </c>
      <c r="AX724" s="13" t="s">
        <v>82</v>
      </c>
      <c r="AY724" s="253" t="s">
        <v>142</v>
      </c>
    </row>
    <row r="725" s="13" customFormat="1">
      <c r="A725" s="13"/>
      <c r="B725" s="243"/>
      <c r="C725" s="244"/>
      <c r="D725" s="245" t="s">
        <v>150</v>
      </c>
      <c r="E725" s="246" t="s">
        <v>1</v>
      </c>
      <c r="F725" s="247" t="s">
        <v>205</v>
      </c>
      <c r="G725" s="244"/>
      <c r="H725" s="246" t="s">
        <v>1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3" t="s">
        <v>150</v>
      </c>
      <c r="AU725" s="253" t="s">
        <v>92</v>
      </c>
      <c r="AV725" s="13" t="s">
        <v>87</v>
      </c>
      <c r="AW725" s="13" t="s">
        <v>36</v>
      </c>
      <c r="AX725" s="13" t="s">
        <v>82</v>
      </c>
      <c r="AY725" s="253" t="s">
        <v>142</v>
      </c>
    </row>
    <row r="726" s="13" customFormat="1">
      <c r="A726" s="13"/>
      <c r="B726" s="243"/>
      <c r="C726" s="244"/>
      <c r="D726" s="245" t="s">
        <v>150</v>
      </c>
      <c r="E726" s="246" t="s">
        <v>1</v>
      </c>
      <c r="F726" s="247" t="s">
        <v>256</v>
      </c>
      <c r="G726" s="244"/>
      <c r="H726" s="246" t="s">
        <v>1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3" t="s">
        <v>150</v>
      </c>
      <c r="AU726" s="253" t="s">
        <v>92</v>
      </c>
      <c r="AV726" s="13" t="s">
        <v>87</v>
      </c>
      <c r="AW726" s="13" t="s">
        <v>36</v>
      </c>
      <c r="AX726" s="13" t="s">
        <v>82</v>
      </c>
      <c r="AY726" s="253" t="s">
        <v>142</v>
      </c>
    </row>
    <row r="727" s="14" customFormat="1">
      <c r="A727" s="14"/>
      <c r="B727" s="254"/>
      <c r="C727" s="255"/>
      <c r="D727" s="245" t="s">
        <v>150</v>
      </c>
      <c r="E727" s="256" t="s">
        <v>1</v>
      </c>
      <c r="F727" s="257" t="s">
        <v>222</v>
      </c>
      <c r="G727" s="255"/>
      <c r="H727" s="258">
        <v>23.745000000000001</v>
      </c>
      <c r="I727" s="259"/>
      <c r="J727" s="255"/>
      <c r="K727" s="255"/>
      <c r="L727" s="260"/>
      <c r="M727" s="261"/>
      <c r="N727" s="262"/>
      <c r="O727" s="262"/>
      <c r="P727" s="262"/>
      <c r="Q727" s="262"/>
      <c r="R727" s="262"/>
      <c r="S727" s="262"/>
      <c r="T727" s="26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64" t="s">
        <v>150</v>
      </c>
      <c r="AU727" s="264" t="s">
        <v>92</v>
      </c>
      <c r="AV727" s="14" t="s">
        <v>92</v>
      </c>
      <c r="AW727" s="14" t="s">
        <v>36</v>
      </c>
      <c r="AX727" s="14" t="s">
        <v>82</v>
      </c>
      <c r="AY727" s="264" t="s">
        <v>142</v>
      </c>
    </row>
    <row r="728" s="13" customFormat="1">
      <c r="A728" s="13"/>
      <c r="B728" s="243"/>
      <c r="C728" s="244"/>
      <c r="D728" s="245" t="s">
        <v>150</v>
      </c>
      <c r="E728" s="246" t="s">
        <v>1</v>
      </c>
      <c r="F728" s="247" t="s">
        <v>151</v>
      </c>
      <c r="G728" s="244"/>
      <c r="H728" s="246" t="s">
        <v>1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3" t="s">
        <v>150</v>
      </c>
      <c r="AU728" s="253" t="s">
        <v>92</v>
      </c>
      <c r="AV728" s="13" t="s">
        <v>87</v>
      </c>
      <c r="AW728" s="13" t="s">
        <v>36</v>
      </c>
      <c r="AX728" s="13" t="s">
        <v>82</v>
      </c>
      <c r="AY728" s="253" t="s">
        <v>142</v>
      </c>
    </row>
    <row r="729" s="13" customFormat="1">
      <c r="A729" s="13"/>
      <c r="B729" s="243"/>
      <c r="C729" s="244"/>
      <c r="D729" s="245" t="s">
        <v>150</v>
      </c>
      <c r="E729" s="246" t="s">
        <v>1</v>
      </c>
      <c r="F729" s="247" t="s">
        <v>547</v>
      </c>
      <c r="G729" s="244"/>
      <c r="H729" s="246" t="s">
        <v>1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3" t="s">
        <v>150</v>
      </c>
      <c r="AU729" s="253" t="s">
        <v>92</v>
      </c>
      <c r="AV729" s="13" t="s">
        <v>87</v>
      </c>
      <c r="AW729" s="13" t="s">
        <v>36</v>
      </c>
      <c r="AX729" s="13" t="s">
        <v>82</v>
      </c>
      <c r="AY729" s="253" t="s">
        <v>142</v>
      </c>
    </row>
    <row r="730" s="13" customFormat="1">
      <c r="A730" s="13"/>
      <c r="B730" s="243"/>
      <c r="C730" s="244"/>
      <c r="D730" s="245" t="s">
        <v>150</v>
      </c>
      <c r="E730" s="246" t="s">
        <v>1</v>
      </c>
      <c r="F730" s="247" t="s">
        <v>529</v>
      </c>
      <c r="G730" s="244"/>
      <c r="H730" s="246" t="s">
        <v>1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3" t="s">
        <v>150</v>
      </c>
      <c r="AU730" s="253" t="s">
        <v>92</v>
      </c>
      <c r="AV730" s="13" t="s">
        <v>87</v>
      </c>
      <c r="AW730" s="13" t="s">
        <v>36</v>
      </c>
      <c r="AX730" s="13" t="s">
        <v>82</v>
      </c>
      <c r="AY730" s="253" t="s">
        <v>142</v>
      </c>
    </row>
    <row r="731" s="14" customFormat="1">
      <c r="A731" s="14"/>
      <c r="B731" s="254"/>
      <c r="C731" s="255"/>
      <c r="D731" s="245" t="s">
        <v>150</v>
      </c>
      <c r="E731" s="256" t="s">
        <v>1</v>
      </c>
      <c r="F731" s="257" t="s">
        <v>548</v>
      </c>
      <c r="G731" s="255"/>
      <c r="H731" s="258">
        <v>68.5</v>
      </c>
      <c r="I731" s="259"/>
      <c r="J731" s="255"/>
      <c r="K731" s="255"/>
      <c r="L731" s="260"/>
      <c r="M731" s="261"/>
      <c r="N731" s="262"/>
      <c r="O731" s="262"/>
      <c r="P731" s="262"/>
      <c r="Q731" s="262"/>
      <c r="R731" s="262"/>
      <c r="S731" s="262"/>
      <c r="T731" s="26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4" t="s">
        <v>150</v>
      </c>
      <c r="AU731" s="264" t="s">
        <v>92</v>
      </c>
      <c r="AV731" s="14" t="s">
        <v>92</v>
      </c>
      <c r="AW731" s="14" t="s">
        <v>36</v>
      </c>
      <c r="AX731" s="14" t="s">
        <v>82</v>
      </c>
      <c r="AY731" s="264" t="s">
        <v>142</v>
      </c>
    </row>
    <row r="732" s="15" customFormat="1">
      <c r="A732" s="15"/>
      <c r="B732" s="265"/>
      <c r="C732" s="266"/>
      <c r="D732" s="245" t="s">
        <v>150</v>
      </c>
      <c r="E732" s="267" t="s">
        <v>1</v>
      </c>
      <c r="F732" s="268" t="s">
        <v>157</v>
      </c>
      <c r="G732" s="266"/>
      <c r="H732" s="269">
        <v>92.245000000000005</v>
      </c>
      <c r="I732" s="270"/>
      <c r="J732" s="266"/>
      <c r="K732" s="266"/>
      <c r="L732" s="271"/>
      <c r="M732" s="272"/>
      <c r="N732" s="273"/>
      <c r="O732" s="273"/>
      <c r="P732" s="273"/>
      <c r="Q732" s="273"/>
      <c r="R732" s="273"/>
      <c r="S732" s="273"/>
      <c r="T732" s="274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5" t="s">
        <v>150</v>
      </c>
      <c r="AU732" s="275" t="s">
        <v>92</v>
      </c>
      <c r="AV732" s="15" t="s">
        <v>148</v>
      </c>
      <c r="AW732" s="15" t="s">
        <v>36</v>
      </c>
      <c r="AX732" s="15" t="s">
        <v>87</v>
      </c>
      <c r="AY732" s="275" t="s">
        <v>142</v>
      </c>
    </row>
    <row r="733" s="2" customFormat="1" ht="24" customHeight="1">
      <c r="A733" s="39"/>
      <c r="B733" s="40"/>
      <c r="C733" s="276" t="s">
        <v>640</v>
      </c>
      <c r="D733" s="276" t="s">
        <v>233</v>
      </c>
      <c r="E733" s="277" t="s">
        <v>641</v>
      </c>
      <c r="F733" s="278" t="s">
        <v>642</v>
      </c>
      <c r="G733" s="279" t="s">
        <v>90</v>
      </c>
      <c r="H733" s="280">
        <v>101.47</v>
      </c>
      <c r="I733" s="281"/>
      <c r="J733" s="282">
        <f>ROUND(I733*H733,2)</f>
        <v>0</v>
      </c>
      <c r="K733" s="278" t="s">
        <v>1</v>
      </c>
      <c r="L733" s="283"/>
      <c r="M733" s="284" t="s">
        <v>1</v>
      </c>
      <c r="N733" s="285" t="s">
        <v>47</v>
      </c>
      <c r="O733" s="92"/>
      <c r="P733" s="239">
        <f>O733*H733</f>
        <v>0</v>
      </c>
      <c r="Q733" s="239">
        <v>0</v>
      </c>
      <c r="R733" s="239">
        <f>Q733*H733</f>
        <v>0</v>
      </c>
      <c r="S733" s="239">
        <v>0</v>
      </c>
      <c r="T733" s="240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1" t="s">
        <v>328</v>
      </c>
      <c r="AT733" s="241" t="s">
        <v>233</v>
      </c>
      <c r="AU733" s="241" t="s">
        <v>92</v>
      </c>
      <c r="AY733" s="18" t="s">
        <v>142</v>
      </c>
      <c r="BE733" s="242">
        <f>IF(N733="základní",J733,0)</f>
        <v>0</v>
      </c>
      <c r="BF733" s="242">
        <f>IF(N733="snížená",J733,0)</f>
        <v>0</v>
      </c>
      <c r="BG733" s="242">
        <f>IF(N733="zákl. přenesená",J733,0)</f>
        <v>0</v>
      </c>
      <c r="BH733" s="242">
        <f>IF(N733="sníž. přenesená",J733,0)</f>
        <v>0</v>
      </c>
      <c r="BI733" s="242">
        <f>IF(N733="nulová",J733,0)</f>
        <v>0</v>
      </c>
      <c r="BJ733" s="18" t="s">
        <v>87</v>
      </c>
      <c r="BK733" s="242">
        <f>ROUND(I733*H733,2)</f>
        <v>0</v>
      </c>
      <c r="BL733" s="18" t="s">
        <v>239</v>
      </c>
      <c r="BM733" s="241" t="s">
        <v>643</v>
      </c>
    </row>
    <row r="734" s="14" customFormat="1">
      <c r="A734" s="14"/>
      <c r="B734" s="254"/>
      <c r="C734" s="255"/>
      <c r="D734" s="245" t="s">
        <v>150</v>
      </c>
      <c r="E734" s="255"/>
      <c r="F734" s="257" t="s">
        <v>644</v>
      </c>
      <c r="G734" s="255"/>
      <c r="H734" s="258">
        <v>101.47</v>
      </c>
      <c r="I734" s="259"/>
      <c r="J734" s="255"/>
      <c r="K734" s="255"/>
      <c r="L734" s="260"/>
      <c r="M734" s="261"/>
      <c r="N734" s="262"/>
      <c r="O734" s="262"/>
      <c r="P734" s="262"/>
      <c r="Q734" s="262"/>
      <c r="R734" s="262"/>
      <c r="S734" s="262"/>
      <c r="T734" s="26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4" t="s">
        <v>150</v>
      </c>
      <c r="AU734" s="264" t="s">
        <v>92</v>
      </c>
      <c r="AV734" s="14" t="s">
        <v>92</v>
      </c>
      <c r="AW734" s="14" t="s">
        <v>4</v>
      </c>
      <c r="AX734" s="14" t="s">
        <v>87</v>
      </c>
      <c r="AY734" s="264" t="s">
        <v>142</v>
      </c>
    </row>
    <row r="735" s="2" customFormat="1" ht="16.5" customHeight="1">
      <c r="A735" s="39"/>
      <c r="B735" s="40"/>
      <c r="C735" s="230" t="s">
        <v>645</v>
      </c>
      <c r="D735" s="230" t="s">
        <v>144</v>
      </c>
      <c r="E735" s="231" t="s">
        <v>646</v>
      </c>
      <c r="F735" s="232" t="s">
        <v>647</v>
      </c>
      <c r="G735" s="233" t="s">
        <v>90</v>
      </c>
      <c r="H735" s="234">
        <v>388.54000000000002</v>
      </c>
      <c r="I735" s="235"/>
      <c r="J735" s="236">
        <f>ROUND(I735*H735,2)</f>
        <v>0</v>
      </c>
      <c r="K735" s="232" t="s">
        <v>147</v>
      </c>
      <c r="L735" s="45"/>
      <c r="M735" s="237" t="s">
        <v>1</v>
      </c>
      <c r="N735" s="238" t="s">
        <v>47</v>
      </c>
      <c r="O735" s="92"/>
      <c r="P735" s="239">
        <f>O735*H735</f>
        <v>0</v>
      </c>
      <c r="Q735" s="239">
        <v>0</v>
      </c>
      <c r="R735" s="239">
        <f>Q735*H735</f>
        <v>0</v>
      </c>
      <c r="S735" s="239">
        <v>0.0040000000000000001</v>
      </c>
      <c r="T735" s="240">
        <f>S735*H735</f>
        <v>1.5541600000000002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1" t="s">
        <v>239</v>
      </c>
      <c r="AT735" s="241" t="s">
        <v>144</v>
      </c>
      <c r="AU735" s="241" t="s">
        <v>92</v>
      </c>
      <c r="AY735" s="18" t="s">
        <v>142</v>
      </c>
      <c r="BE735" s="242">
        <f>IF(N735="základní",J735,0)</f>
        <v>0</v>
      </c>
      <c r="BF735" s="242">
        <f>IF(N735="snížená",J735,0)</f>
        <v>0</v>
      </c>
      <c r="BG735" s="242">
        <f>IF(N735="zákl. přenesená",J735,0)</f>
        <v>0</v>
      </c>
      <c r="BH735" s="242">
        <f>IF(N735="sníž. přenesená",J735,0)</f>
        <v>0</v>
      </c>
      <c r="BI735" s="242">
        <f>IF(N735="nulová",J735,0)</f>
        <v>0</v>
      </c>
      <c r="BJ735" s="18" t="s">
        <v>87</v>
      </c>
      <c r="BK735" s="242">
        <f>ROUND(I735*H735,2)</f>
        <v>0</v>
      </c>
      <c r="BL735" s="18" t="s">
        <v>239</v>
      </c>
      <c r="BM735" s="241" t="s">
        <v>648</v>
      </c>
    </row>
    <row r="736" s="13" customFormat="1">
      <c r="A736" s="13"/>
      <c r="B736" s="243"/>
      <c r="C736" s="244"/>
      <c r="D736" s="245" t="s">
        <v>150</v>
      </c>
      <c r="E736" s="246" t="s">
        <v>1</v>
      </c>
      <c r="F736" s="247" t="s">
        <v>151</v>
      </c>
      <c r="G736" s="244"/>
      <c r="H736" s="246" t="s">
        <v>1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3" t="s">
        <v>150</v>
      </c>
      <c r="AU736" s="253" t="s">
        <v>92</v>
      </c>
      <c r="AV736" s="13" t="s">
        <v>87</v>
      </c>
      <c r="AW736" s="13" t="s">
        <v>36</v>
      </c>
      <c r="AX736" s="13" t="s">
        <v>82</v>
      </c>
      <c r="AY736" s="253" t="s">
        <v>142</v>
      </c>
    </row>
    <row r="737" s="13" customFormat="1">
      <c r="A737" s="13"/>
      <c r="B737" s="243"/>
      <c r="C737" s="244"/>
      <c r="D737" s="245" t="s">
        <v>150</v>
      </c>
      <c r="E737" s="246" t="s">
        <v>1</v>
      </c>
      <c r="F737" s="247" t="s">
        <v>517</v>
      </c>
      <c r="G737" s="244"/>
      <c r="H737" s="246" t="s">
        <v>1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3" t="s">
        <v>150</v>
      </c>
      <c r="AU737" s="253" t="s">
        <v>92</v>
      </c>
      <c r="AV737" s="13" t="s">
        <v>87</v>
      </c>
      <c r="AW737" s="13" t="s">
        <v>36</v>
      </c>
      <c r="AX737" s="13" t="s">
        <v>82</v>
      </c>
      <c r="AY737" s="253" t="s">
        <v>142</v>
      </c>
    </row>
    <row r="738" s="13" customFormat="1">
      <c r="A738" s="13"/>
      <c r="B738" s="243"/>
      <c r="C738" s="244"/>
      <c r="D738" s="245" t="s">
        <v>150</v>
      </c>
      <c r="E738" s="246" t="s">
        <v>1</v>
      </c>
      <c r="F738" s="247" t="s">
        <v>529</v>
      </c>
      <c r="G738" s="244"/>
      <c r="H738" s="246" t="s">
        <v>1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3" t="s">
        <v>150</v>
      </c>
      <c r="AU738" s="253" t="s">
        <v>92</v>
      </c>
      <c r="AV738" s="13" t="s">
        <v>87</v>
      </c>
      <c r="AW738" s="13" t="s">
        <v>36</v>
      </c>
      <c r="AX738" s="13" t="s">
        <v>82</v>
      </c>
      <c r="AY738" s="253" t="s">
        <v>142</v>
      </c>
    </row>
    <row r="739" s="14" customFormat="1">
      <c r="A739" s="14"/>
      <c r="B739" s="254"/>
      <c r="C739" s="255"/>
      <c r="D739" s="245" t="s">
        <v>150</v>
      </c>
      <c r="E739" s="256" t="s">
        <v>1</v>
      </c>
      <c r="F739" s="257" t="s">
        <v>649</v>
      </c>
      <c r="G739" s="255"/>
      <c r="H739" s="258">
        <v>205.5</v>
      </c>
      <c r="I739" s="259"/>
      <c r="J739" s="255"/>
      <c r="K739" s="255"/>
      <c r="L739" s="260"/>
      <c r="M739" s="261"/>
      <c r="N739" s="262"/>
      <c r="O739" s="262"/>
      <c r="P739" s="262"/>
      <c r="Q739" s="262"/>
      <c r="R739" s="262"/>
      <c r="S739" s="262"/>
      <c r="T739" s="26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4" t="s">
        <v>150</v>
      </c>
      <c r="AU739" s="264" t="s">
        <v>92</v>
      </c>
      <c r="AV739" s="14" t="s">
        <v>92</v>
      </c>
      <c r="AW739" s="14" t="s">
        <v>36</v>
      </c>
      <c r="AX739" s="14" t="s">
        <v>82</v>
      </c>
      <c r="AY739" s="264" t="s">
        <v>142</v>
      </c>
    </row>
    <row r="740" s="14" customFormat="1">
      <c r="A740" s="14"/>
      <c r="B740" s="254"/>
      <c r="C740" s="255"/>
      <c r="D740" s="245" t="s">
        <v>150</v>
      </c>
      <c r="E740" s="256" t="s">
        <v>1</v>
      </c>
      <c r="F740" s="257" t="s">
        <v>650</v>
      </c>
      <c r="G740" s="255"/>
      <c r="H740" s="258">
        <v>66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4" t="s">
        <v>150</v>
      </c>
      <c r="AU740" s="264" t="s">
        <v>92</v>
      </c>
      <c r="AV740" s="14" t="s">
        <v>92</v>
      </c>
      <c r="AW740" s="14" t="s">
        <v>36</v>
      </c>
      <c r="AX740" s="14" t="s">
        <v>82</v>
      </c>
      <c r="AY740" s="264" t="s">
        <v>142</v>
      </c>
    </row>
    <row r="741" s="14" customFormat="1">
      <c r="A741" s="14"/>
      <c r="B741" s="254"/>
      <c r="C741" s="255"/>
      <c r="D741" s="245" t="s">
        <v>150</v>
      </c>
      <c r="E741" s="256" t="s">
        <v>1</v>
      </c>
      <c r="F741" s="257" t="s">
        <v>651</v>
      </c>
      <c r="G741" s="255"/>
      <c r="H741" s="258">
        <v>16.760000000000002</v>
      </c>
      <c r="I741" s="259"/>
      <c r="J741" s="255"/>
      <c r="K741" s="255"/>
      <c r="L741" s="260"/>
      <c r="M741" s="261"/>
      <c r="N741" s="262"/>
      <c r="O741" s="262"/>
      <c r="P741" s="262"/>
      <c r="Q741" s="262"/>
      <c r="R741" s="262"/>
      <c r="S741" s="262"/>
      <c r="T741" s="26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64" t="s">
        <v>150</v>
      </c>
      <c r="AU741" s="264" t="s">
        <v>92</v>
      </c>
      <c r="AV741" s="14" t="s">
        <v>92</v>
      </c>
      <c r="AW741" s="14" t="s">
        <v>36</v>
      </c>
      <c r="AX741" s="14" t="s">
        <v>82</v>
      </c>
      <c r="AY741" s="264" t="s">
        <v>142</v>
      </c>
    </row>
    <row r="742" s="13" customFormat="1">
      <c r="A742" s="13"/>
      <c r="B742" s="243"/>
      <c r="C742" s="244"/>
      <c r="D742" s="245" t="s">
        <v>150</v>
      </c>
      <c r="E742" s="246" t="s">
        <v>1</v>
      </c>
      <c r="F742" s="247" t="s">
        <v>532</v>
      </c>
      <c r="G742" s="244"/>
      <c r="H742" s="246" t="s">
        <v>1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3" t="s">
        <v>150</v>
      </c>
      <c r="AU742" s="253" t="s">
        <v>92</v>
      </c>
      <c r="AV742" s="13" t="s">
        <v>87</v>
      </c>
      <c r="AW742" s="13" t="s">
        <v>36</v>
      </c>
      <c r="AX742" s="13" t="s">
        <v>82</v>
      </c>
      <c r="AY742" s="253" t="s">
        <v>142</v>
      </c>
    </row>
    <row r="743" s="14" customFormat="1">
      <c r="A743" s="14"/>
      <c r="B743" s="254"/>
      <c r="C743" s="255"/>
      <c r="D743" s="245" t="s">
        <v>150</v>
      </c>
      <c r="E743" s="256" t="s">
        <v>1</v>
      </c>
      <c r="F743" s="257" t="s">
        <v>652</v>
      </c>
      <c r="G743" s="255"/>
      <c r="H743" s="258">
        <v>95</v>
      </c>
      <c r="I743" s="259"/>
      <c r="J743" s="255"/>
      <c r="K743" s="255"/>
      <c r="L743" s="260"/>
      <c r="M743" s="261"/>
      <c r="N743" s="262"/>
      <c r="O743" s="262"/>
      <c r="P743" s="262"/>
      <c r="Q743" s="262"/>
      <c r="R743" s="262"/>
      <c r="S743" s="262"/>
      <c r="T743" s="26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64" t="s">
        <v>150</v>
      </c>
      <c r="AU743" s="264" t="s">
        <v>92</v>
      </c>
      <c r="AV743" s="14" t="s">
        <v>92</v>
      </c>
      <c r="AW743" s="14" t="s">
        <v>36</v>
      </c>
      <c r="AX743" s="14" t="s">
        <v>82</v>
      </c>
      <c r="AY743" s="264" t="s">
        <v>142</v>
      </c>
    </row>
    <row r="744" s="13" customFormat="1">
      <c r="A744" s="13"/>
      <c r="B744" s="243"/>
      <c r="C744" s="244"/>
      <c r="D744" s="245" t="s">
        <v>150</v>
      </c>
      <c r="E744" s="246" t="s">
        <v>1</v>
      </c>
      <c r="F744" s="247" t="s">
        <v>653</v>
      </c>
      <c r="G744" s="244"/>
      <c r="H744" s="246" t="s">
        <v>1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3" t="s">
        <v>150</v>
      </c>
      <c r="AU744" s="253" t="s">
        <v>92</v>
      </c>
      <c r="AV744" s="13" t="s">
        <v>87</v>
      </c>
      <c r="AW744" s="13" t="s">
        <v>36</v>
      </c>
      <c r="AX744" s="13" t="s">
        <v>82</v>
      </c>
      <c r="AY744" s="253" t="s">
        <v>142</v>
      </c>
    </row>
    <row r="745" s="14" customFormat="1">
      <c r="A745" s="14"/>
      <c r="B745" s="254"/>
      <c r="C745" s="255"/>
      <c r="D745" s="245" t="s">
        <v>150</v>
      </c>
      <c r="E745" s="256" t="s">
        <v>1</v>
      </c>
      <c r="F745" s="257" t="s">
        <v>654</v>
      </c>
      <c r="G745" s="255"/>
      <c r="H745" s="258">
        <v>5.2800000000000002</v>
      </c>
      <c r="I745" s="259"/>
      <c r="J745" s="255"/>
      <c r="K745" s="255"/>
      <c r="L745" s="260"/>
      <c r="M745" s="261"/>
      <c r="N745" s="262"/>
      <c r="O745" s="262"/>
      <c r="P745" s="262"/>
      <c r="Q745" s="262"/>
      <c r="R745" s="262"/>
      <c r="S745" s="262"/>
      <c r="T745" s="26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4" t="s">
        <v>150</v>
      </c>
      <c r="AU745" s="264" t="s">
        <v>92</v>
      </c>
      <c r="AV745" s="14" t="s">
        <v>92</v>
      </c>
      <c r="AW745" s="14" t="s">
        <v>36</v>
      </c>
      <c r="AX745" s="14" t="s">
        <v>82</v>
      </c>
      <c r="AY745" s="264" t="s">
        <v>142</v>
      </c>
    </row>
    <row r="746" s="15" customFormat="1">
      <c r="A746" s="15"/>
      <c r="B746" s="265"/>
      <c r="C746" s="266"/>
      <c r="D746" s="245" t="s">
        <v>150</v>
      </c>
      <c r="E746" s="267" t="s">
        <v>1</v>
      </c>
      <c r="F746" s="268" t="s">
        <v>157</v>
      </c>
      <c r="G746" s="266"/>
      <c r="H746" s="269">
        <v>388.54000000000002</v>
      </c>
      <c r="I746" s="270"/>
      <c r="J746" s="266"/>
      <c r="K746" s="266"/>
      <c r="L746" s="271"/>
      <c r="M746" s="272"/>
      <c r="N746" s="273"/>
      <c r="O746" s="273"/>
      <c r="P746" s="273"/>
      <c r="Q746" s="273"/>
      <c r="R746" s="273"/>
      <c r="S746" s="273"/>
      <c r="T746" s="274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75" t="s">
        <v>150</v>
      </c>
      <c r="AU746" s="275" t="s">
        <v>92</v>
      </c>
      <c r="AV746" s="15" t="s">
        <v>148</v>
      </c>
      <c r="AW746" s="15" t="s">
        <v>36</v>
      </c>
      <c r="AX746" s="15" t="s">
        <v>87</v>
      </c>
      <c r="AY746" s="275" t="s">
        <v>142</v>
      </c>
    </row>
    <row r="747" s="2" customFormat="1" ht="16.5" customHeight="1">
      <c r="A747" s="39"/>
      <c r="B747" s="40"/>
      <c r="C747" s="230" t="s">
        <v>655</v>
      </c>
      <c r="D747" s="230" t="s">
        <v>144</v>
      </c>
      <c r="E747" s="231" t="s">
        <v>656</v>
      </c>
      <c r="F747" s="232" t="s">
        <v>657</v>
      </c>
      <c r="G747" s="233" t="s">
        <v>90</v>
      </c>
      <c r="H747" s="234">
        <v>172.74500000000001</v>
      </c>
      <c r="I747" s="235"/>
      <c r="J747" s="236">
        <f>ROUND(I747*H747,2)</f>
        <v>0</v>
      </c>
      <c r="K747" s="232" t="s">
        <v>147</v>
      </c>
      <c r="L747" s="45"/>
      <c r="M747" s="237" t="s">
        <v>1</v>
      </c>
      <c r="N747" s="238" t="s">
        <v>47</v>
      </c>
      <c r="O747" s="92"/>
      <c r="P747" s="239">
        <f>O747*H747</f>
        <v>0</v>
      </c>
      <c r="Q747" s="239">
        <v>0</v>
      </c>
      <c r="R747" s="239">
        <f>Q747*H747</f>
        <v>0</v>
      </c>
      <c r="S747" s="239">
        <v>0</v>
      </c>
      <c r="T747" s="240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1" t="s">
        <v>239</v>
      </c>
      <c r="AT747" s="241" t="s">
        <v>144</v>
      </c>
      <c r="AU747" s="241" t="s">
        <v>92</v>
      </c>
      <c r="AY747" s="18" t="s">
        <v>142</v>
      </c>
      <c r="BE747" s="242">
        <f>IF(N747="základní",J747,0)</f>
        <v>0</v>
      </c>
      <c r="BF747" s="242">
        <f>IF(N747="snížená",J747,0)</f>
        <v>0</v>
      </c>
      <c r="BG747" s="242">
        <f>IF(N747="zákl. přenesená",J747,0)</f>
        <v>0</v>
      </c>
      <c r="BH747" s="242">
        <f>IF(N747="sníž. přenesená",J747,0)</f>
        <v>0</v>
      </c>
      <c r="BI747" s="242">
        <f>IF(N747="nulová",J747,0)</f>
        <v>0</v>
      </c>
      <c r="BJ747" s="18" t="s">
        <v>87</v>
      </c>
      <c r="BK747" s="242">
        <f>ROUND(I747*H747,2)</f>
        <v>0</v>
      </c>
      <c r="BL747" s="18" t="s">
        <v>239</v>
      </c>
      <c r="BM747" s="241" t="s">
        <v>658</v>
      </c>
    </row>
    <row r="748" s="13" customFormat="1">
      <c r="A748" s="13"/>
      <c r="B748" s="243"/>
      <c r="C748" s="244"/>
      <c r="D748" s="245" t="s">
        <v>150</v>
      </c>
      <c r="E748" s="246" t="s">
        <v>1</v>
      </c>
      <c r="F748" s="247" t="s">
        <v>151</v>
      </c>
      <c r="G748" s="244"/>
      <c r="H748" s="246" t="s">
        <v>1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3" t="s">
        <v>150</v>
      </c>
      <c r="AU748" s="253" t="s">
        <v>92</v>
      </c>
      <c r="AV748" s="13" t="s">
        <v>87</v>
      </c>
      <c r="AW748" s="13" t="s">
        <v>36</v>
      </c>
      <c r="AX748" s="13" t="s">
        <v>82</v>
      </c>
      <c r="AY748" s="253" t="s">
        <v>142</v>
      </c>
    </row>
    <row r="749" s="13" customFormat="1">
      <c r="A749" s="13"/>
      <c r="B749" s="243"/>
      <c r="C749" s="244"/>
      <c r="D749" s="245" t="s">
        <v>150</v>
      </c>
      <c r="E749" s="246" t="s">
        <v>1</v>
      </c>
      <c r="F749" s="247" t="s">
        <v>152</v>
      </c>
      <c r="G749" s="244"/>
      <c r="H749" s="246" t="s">
        <v>1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3" t="s">
        <v>150</v>
      </c>
      <c r="AU749" s="253" t="s">
        <v>92</v>
      </c>
      <c r="AV749" s="13" t="s">
        <v>87</v>
      </c>
      <c r="AW749" s="13" t="s">
        <v>36</v>
      </c>
      <c r="AX749" s="13" t="s">
        <v>82</v>
      </c>
      <c r="AY749" s="253" t="s">
        <v>142</v>
      </c>
    </row>
    <row r="750" s="13" customFormat="1">
      <c r="A750" s="13"/>
      <c r="B750" s="243"/>
      <c r="C750" s="244"/>
      <c r="D750" s="245" t="s">
        <v>150</v>
      </c>
      <c r="E750" s="246" t="s">
        <v>1</v>
      </c>
      <c r="F750" s="247" t="s">
        <v>154</v>
      </c>
      <c r="G750" s="244"/>
      <c r="H750" s="246" t="s">
        <v>1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3" t="s">
        <v>150</v>
      </c>
      <c r="AU750" s="253" t="s">
        <v>92</v>
      </c>
      <c r="AV750" s="13" t="s">
        <v>87</v>
      </c>
      <c r="AW750" s="13" t="s">
        <v>36</v>
      </c>
      <c r="AX750" s="13" t="s">
        <v>82</v>
      </c>
      <c r="AY750" s="253" t="s">
        <v>142</v>
      </c>
    </row>
    <row r="751" s="13" customFormat="1">
      <c r="A751" s="13"/>
      <c r="B751" s="243"/>
      <c r="C751" s="244"/>
      <c r="D751" s="245" t="s">
        <v>150</v>
      </c>
      <c r="E751" s="246" t="s">
        <v>1</v>
      </c>
      <c r="F751" s="247" t="s">
        <v>205</v>
      </c>
      <c r="G751" s="244"/>
      <c r="H751" s="246" t="s">
        <v>1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3" t="s">
        <v>150</v>
      </c>
      <c r="AU751" s="253" t="s">
        <v>92</v>
      </c>
      <c r="AV751" s="13" t="s">
        <v>87</v>
      </c>
      <c r="AW751" s="13" t="s">
        <v>36</v>
      </c>
      <c r="AX751" s="13" t="s">
        <v>82</v>
      </c>
      <c r="AY751" s="253" t="s">
        <v>142</v>
      </c>
    </row>
    <row r="752" s="13" customFormat="1">
      <c r="A752" s="13"/>
      <c r="B752" s="243"/>
      <c r="C752" s="244"/>
      <c r="D752" s="245" t="s">
        <v>150</v>
      </c>
      <c r="E752" s="246" t="s">
        <v>1</v>
      </c>
      <c r="F752" s="247" t="s">
        <v>256</v>
      </c>
      <c r="G752" s="244"/>
      <c r="H752" s="246" t="s">
        <v>1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3" t="s">
        <v>150</v>
      </c>
      <c r="AU752" s="253" t="s">
        <v>92</v>
      </c>
      <c r="AV752" s="13" t="s">
        <v>87</v>
      </c>
      <c r="AW752" s="13" t="s">
        <v>36</v>
      </c>
      <c r="AX752" s="13" t="s">
        <v>82</v>
      </c>
      <c r="AY752" s="253" t="s">
        <v>142</v>
      </c>
    </row>
    <row r="753" s="14" customFormat="1">
      <c r="A753" s="14"/>
      <c r="B753" s="254"/>
      <c r="C753" s="255"/>
      <c r="D753" s="245" t="s">
        <v>150</v>
      </c>
      <c r="E753" s="256" t="s">
        <v>1</v>
      </c>
      <c r="F753" s="257" t="s">
        <v>222</v>
      </c>
      <c r="G753" s="255"/>
      <c r="H753" s="258">
        <v>23.745000000000001</v>
      </c>
      <c r="I753" s="259"/>
      <c r="J753" s="255"/>
      <c r="K753" s="255"/>
      <c r="L753" s="260"/>
      <c r="M753" s="261"/>
      <c r="N753" s="262"/>
      <c r="O753" s="262"/>
      <c r="P753" s="262"/>
      <c r="Q753" s="262"/>
      <c r="R753" s="262"/>
      <c r="S753" s="262"/>
      <c r="T753" s="26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4" t="s">
        <v>150</v>
      </c>
      <c r="AU753" s="264" t="s">
        <v>92</v>
      </c>
      <c r="AV753" s="14" t="s">
        <v>92</v>
      </c>
      <c r="AW753" s="14" t="s">
        <v>36</v>
      </c>
      <c r="AX753" s="14" t="s">
        <v>82</v>
      </c>
      <c r="AY753" s="264" t="s">
        <v>142</v>
      </c>
    </row>
    <row r="754" s="13" customFormat="1">
      <c r="A754" s="13"/>
      <c r="B754" s="243"/>
      <c r="C754" s="244"/>
      <c r="D754" s="245" t="s">
        <v>150</v>
      </c>
      <c r="E754" s="246" t="s">
        <v>1</v>
      </c>
      <c r="F754" s="247" t="s">
        <v>151</v>
      </c>
      <c r="G754" s="244"/>
      <c r="H754" s="246" t="s">
        <v>1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3" t="s">
        <v>150</v>
      </c>
      <c r="AU754" s="253" t="s">
        <v>92</v>
      </c>
      <c r="AV754" s="13" t="s">
        <v>87</v>
      </c>
      <c r="AW754" s="13" t="s">
        <v>36</v>
      </c>
      <c r="AX754" s="13" t="s">
        <v>82</v>
      </c>
      <c r="AY754" s="253" t="s">
        <v>142</v>
      </c>
    </row>
    <row r="755" s="13" customFormat="1">
      <c r="A755" s="13"/>
      <c r="B755" s="243"/>
      <c r="C755" s="244"/>
      <c r="D755" s="245" t="s">
        <v>150</v>
      </c>
      <c r="E755" s="246" t="s">
        <v>1</v>
      </c>
      <c r="F755" s="247" t="s">
        <v>547</v>
      </c>
      <c r="G755" s="244"/>
      <c r="H755" s="246" t="s">
        <v>1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3" t="s">
        <v>150</v>
      </c>
      <c r="AU755" s="253" t="s">
        <v>92</v>
      </c>
      <c r="AV755" s="13" t="s">
        <v>87</v>
      </c>
      <c r="AW755" s="13" t="s">
        <v>36</v>
      </c>
      <c r="AX755" s="13" t="s">
        <v>82</v>
      </c>
      <c r="AY755" s="253" t="s">
        <v>142</v>
      </c>
    </row>
    <row r="756" s="13" customFormat="1">
      <c r="A756" s="13"/>
      <c r="B756" s="243"/>
      <c r="C756" s="244"/>
      <c r="D756" s="245" t="s">
        <v>150</v>
      </c>
      <c r="E756" s="246" t="s">
        <v>1</v>
      </c>
      <c r="F756" s="247" t="s">
        <v>529</v>
      </c>
      <c r="G756" s="244"/>
      <c r="H756" s="246" t="s">
        <v>1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3" t="s">
        <v>150</v>
      </c>
      <c r="AU756" s="253" t="s">
        <v>92</v>
      </c>
      <c r="AV756" s="13" t="s">
        <v>87</v>
      </c>
      <c r="AW756" s="13" t="s">
        <v>36</v>
      </c>
      <c r="AX756" s="13" t="s">
        <v>82</v>
      </c>
      <c r="AY756" s="253" t="s">
        <v>142</v>
      </c>
    </row>
    <row r="757" s="14" customFormat="1">
      <c r="A757" s="14"/>
      <c r="B757" s="254"/>
      <c r="C757" s="255"/>
      <c r="D757" s="245" t="s">
        <v>150</v>
      </c>
      <c r="E757" s="256" t="s">
        <v>1</v>
      </c>
      <c r="F757" s="257" t="s">
        <v>548</v>
      </c>
      <c r="G757" s="255"/>
      <c r="H757" s="258">
        <v>68.5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64" t="s">
        <v>150</v>
      </c>
      <c r="AU757" s="264" t="s">
        <v>92</v>
      </c>
      <c r="AV757" s="14" t="s">
        <v>92</v>
      </c>
      <c r="AW757" s="14" t="s">
        <v>36</v>
      </c>
      <c r="AX757" s="14" t="s">
        <v>82</v>
      </c>
      <c r="AY757" s="264" t="s">
        <v>142</v>
      </c>
    </row>
    <row r="758" s="14" customFormat="1">
      <c r="A758" s="14"/>
      <c r="B758" s="254"/>
      <c r="C758" s="255"/>
      <c r="D758" s="245" t="s">
        <v>150</v>
      </c>
      <c r="E758" s="256" t="s">
        <v>1</v>
      </c>
      <c r="F758" s="257" t="s">
        <v>549</v>
      </c>
      <c r="G758" s="255"/>
      <c r="H758" s="258">
        <v>33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64" t="s">
        <v>150</v>
      </c>
      <c r="AU758" s="264" t="s">
        <v>92</v>
      </c>
      <c r="AV758" s="14" t="s">
        <v>92</v>
      </c>
      <c r="AW758" s="14" t="s">
        <v>36</v>
      </c>
      <c r="AX758" s="14" t="s">
        <v>82</v>
      </c>
      <c r="AY758" s="264" t="s">
        <v>142</v>
      </c>
    </row>
    <row r="759" s="13" customFormat="1">
      <c r="A759" s="13"/>
      <c r="B759" s="243"/>
      <c r="C759" s="244"/>
      <c r="D759" s="245" t="s">
        <v>150</v>
      </c>
      <c r="E759" s="246" t="s">
        <v>1</v>
      </c>
      <c r="F759" s="247" t="s">
        <v>532</v>
      </c>
      <c r="G759" s="244"/>
      <c r="H759" s="246" t="s">
        <v>1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3" t="s">
        <v>150</v>
      </c>
      <c r="AU759" s="253" t="s">
        <v>92</v>
      </c>
      <c r="AV759" s="13" t="s">
        <v>87</v>
      </c>
      <c r="AW759" s="13" t="s">
        <v>36</v>
      </c>
      <c r="AX759" s="13" t="s">
        <v>82</v>
      </c>
      <c r="AY759" s="253" t="s">
        <v>142</v>
      </c>
    </row>
    <row r="760" s="14" customFormat="1">
      <c r="A760" s="14"/>
      <c r="B760" s="254"/>
      <c r="C760" s="255"/>
      <c r="D760" s="245" t="s">
        <v>150</v>
      </c>
      <c r="E760" s="256" t="s">
        <v>1</v>
      </c>
      <c r="F760" s="257" t="s">
        <v>550</v>
      </c>
      <c r="G760" s="255"/>
      <c r="H760" s="258">
        <v>47.5</v>
      </c>
      <c r="I760" s="259"/>
      <c r="J760" s="255"/>
      <c r="K760" s="255"/>
      <c r="L760" s="260"/>
      <c r="M760" s="261"/>
      <c r="N760" s="262"/>
      <c r="O760" s="262"/>
      <c r="P760" s="262"/>
      <c r="Q760" s="262"/>
      <c r="R760" s="262"/>
      <c r="S760" s="262"/>
      <c r="T760" s="26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4" t="s">
        <v>150</v>
      </c>
      <c r="AU760" s="264" t="s">
        <v>92</v>
      </c>
      <c r="AV760" s="14" t="s">
        <v>92</v>
      </c>
      <c r="AW760" s="14" t="s">
        <v>36</v>
      </c>
      <c r="AX760" s="14" t="s">
        <v>82</v>
      </c>
      <c r="AY760" s="264" t="s">
        <v>142</v>
      </c>
    </row>
    <row r="761" s="15" customFormat="1">
      <c r="A761" s="15"/>
      <c r="B761" s="265"/>
      <c r="C761" s="266"/>
      <c r="D761" s="245" t="s">
        <v>150</v>
      </c>
      <c r="E761" s="267" t="s">
        <v>1</v>
      </c>
      <c r="F761" s="268" t="s">
        <v>157</v>
      </c>
      <c r="G761" s="266"/>
      <c r="H761" s="269">
        <v>172.74500000000001</v>
      </c>
      <c r="I761" s="270"/>
      <c r="J761" s="266"/>
      <c r="K761" s="266"/>
      <c r="L761" s="271"/>
      <c r="M761" s="272"/>
      <c r="N761" s="273"/>
      <c r="O761" s="273"/>
      <c r="P761" s="273"/>
      <c r="Q761" s="273"/>
      <c r="R761" s="273"/>
      <c r="S761" s="273"/>
      <c r="T761" s="274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5" t="s">
        <v>150</v>
      </c>
      <c r="AU761" s="275" t="s">
        <v>92</v>
      </c>
      <c r="AV761" s="15" t="s">
        <v>148</v>
      </c>
      <c r="AW761" s="15" t="s">
        <v>36</v>
      </c>
      <c r="AX761" s="15" t="s">
        <v>87</v>
      </c>
      <c r="AY761" s="275" t="s">
        <v>142</v>
      </c>
    </row>
    <row r="762" s="2" customFormat="1" ht="16.5" customHeight="1">
      <c r="A762" s="39"/>
      <c r="B762" s="40"/>
      <c r="C762" s="276" t="s">
        <v>659</v>
      </c>
      <c r="D762" s="276" t="s">
        <v>233</v>
      </c>
      <c r="E762" s="277" t="s">
        <v>660</v>
      </c>
      <c r="F762" s="278" t="s">
        <v>661</v>
      </c>
      <c r="G762" s="279" t="s">
        <v>625</v>
      </c>
      <c r="H762" s="280">
        <v>345.49000000000001</v>
      </c>
      <c r="I762" s="281"/>
      <c r="J762" s="282">
        <f>ROUND(I762*H762,2)</f>
        <v>0</v>
      </c>
      <c r="K762" s="278" t="s">
        <v>1</v>
      </c>
      <c r="L762" s="283"/>
      <c r="M762" s="284" t="s">
        <v>1</v>
      </c>
      <c r="N762" s="285" t="s">
        <v>47</v>
      </c>
      <c r="O762" s="92"/>
      <c r="P762" s="239">
        <f>O762*H762</f>
        <v>0</v>
      </c>
      <c r="Q762" s="239">
        <v>0.001</v>
      </c>
      <c r="R762" s="239">
        <f>Q762*H762</f>
        <v>0.34549000000000002</v>
      </c>
      <c r="S762" s="239">
        <v>0</v>
      </c>
      <c r="T762" s="240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1" t="s">
        <v>328</v>
      </c>
      <c r="AT762" s="241" t="s">
        <v>233</v>
      </c>
      <c r="AU762" s="241" t="s">
        <v>92</v>
      </c>
      <c r="AY762" s="18" t="s">
        <v>142</v>
      </c>
      <c r="BE762" s="242">
        <f>IF(N762="základní",J762,0)</f>
        <v>0</v>
      </c>
      <c r="BF762" s="242">
        <f>IF(N762="snížená",J762,0)</f>
        <v>0</v>
      </c>
      <c r="BG762" s="242">
        <f>IF(N762="zákl. přenesená",J762,0)</f>
        <v>0</v>
      </c>
      <c r="BH762" s="242">
        <f>IF(N762="sníž. přenesená",J762,0)</f>
        <v>0</v>
      </c>
      <c r="BI762" s="242">
        <f>IF(N762="nulová",J762,0)</f>
        <v>0</v>
      </c>
      <c r="BJ762" s="18" t="s">
        <v>87</v>
      </c>
      <c r="BK762" s="242">
        <f>ROUND(I762*H762,2)</f>
        <v>0</v>
      </c>
      <c r="BL762" s="18" t="s">
        <v>239</v>
      </c>
      <c r="BM762" s="241" t="s">
        <v>662</v>
      </c>
    </row>
    <row r="763" s="14" customFormat="1">
      <c r="A763" s="14"/>
      <c r="B763" s="254"/>
      <c r="C763" s="255"/>
      <c r="D763" s="245" t="s">
        <v>150</v>
      </c>
      <c r="E763" s="255"/>
      <c r="F763" s="257" t="s">
        <v>663</v>
      </c>
      <c r="G763" s="255"/>
      <c r="H763" s="258">
        <v>345.49000000000001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64" t="s">
        <v>150</v>
      </c>
      <c r="AU763" s="264" t="s">
        <v>92</v>
      </c>
      <c r="AV763" s="14" t="s">
        <v>92</v>
      </c>
      <c r="AW763" s="14" t="s">
        <v>4</v>
      </c>
      <c r="AX763" s="14" t="s">
        <v>87</v>
      </c>
      <c r="AY763" s="264" t="s">
        <v>142</v>
      </c>
    </row>
    <row r="764" s="2" customFormat="1" ht="16.5" customHeight="1">
      <c r="A764" s="39"/>
      <c r="B764" s="40"/>
      <c r="C764" s="230" t="s">
        <v>664</v>
      </c>
      <c r="D764" s="230" t="s">
        <v>144</v>
      </c>
      <c r="E764" s="231" t="s">
        <v>665</v>
      </c>
      <c r="F764" s="232" t="s">
        <v>666</v>
      </c>
      <c r="G764" s="233" t="s">
        <v>90</v>
      </c>
      <c r="H764" s="234">
        <v>6.9000000000000004</v>
      </c>
      <c r="I764" s="235"/>
      <c r="J764" s="236">
        <f>ROUND(I764*H764,2)</f>
        <v>0</v>
      </c>
      <c r="K764" s="232" t="s">
        <v>147</v>
      </c>
      <c r="L764" s="45"/>
      <c r="M764" s="237" t="s">
        <v>1</v>
      </c>
      <c r="N764" s="238" t="s">
        <v>47</v>
      </c>
      <c r="O764" s="92"/>
      <c r="P764" s="239">
        <f>O764*H764</f>
        <v>0</v>
      </c>
      <c r="Q764" s="239">
        <v>0</v>
      </c>
      <c r="R764" s="239">
        <f>Q764*H764</f>
        <v>0</v>
      </c>
      <c r="S764" s="239">
        <v>0</v>
      </c>
      <c r="T764" s="240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1" t="s">
        <v>239</v>
      </c>
      <c r="AT764" s="241" t="s">
        <v>144</v>
      </c>
      <c r="AU764" s="241" t="s">
        <v>92</v>
      </c>
      <c r="AY764" s="18" t="s">
        <v>142</v>
      </c>
      <c r="BE764" s="242">
        <f>IF(N764="základní",J764,0)</f>
        <v>0</v>
      </c>
      <c r="BF764" s="242">
        <f>IF(N764="snížená",J764,0)</f>
        <v>0</v>
      </c>
      <c r="BG764" s="242">
        <f>IF(N764="zákl. přenesená",J764,0)</f>
        <v>0</v>
      </c>
      <c r="BH764" s="242">
        <f>IF(N764="sníž. přenesená",J764,0)</f>
        <v>0</v>
      </c>
      <c r="BI764" s="242">
        <f>IF(N764="nulová",J764,0)</f>
        <v>0</v>
      </c>
      <c r="BJ764" s="18" t="s">
        <v>87</v>
      </c>
      <c r="BK764" s="242">
        <f>ROUND(I764*H764,2)</f>
        <v>0</v>
      </c>
      <c r="BL764" s="18" t="s">
        <v>239</v>
      </c>
      <c r="BM764" s="241" t="s">
        <v>667</v>
      </c>
    </row>
    <row r="765" s="13" customFormat="1">
      <c r="A765" s="13"/>
      <c r="B765" s="243"/>
      <c r="C765" s="244"/>
      <c r="D765" s="245" t="s">
        <v>150</v>
      </c>
      <c r="E765" s="246" t="s">
        <v>1</v>
      </c>
      <c r="F765" s="247" t="s">
        <v>151</v>
      </c>
      <c r="G765" s="244"/>
      <c r="H765" s="246" t="s">
        <v>1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3" t="s">
        <v>150</v>
      </c>
      <c r="AU765" s="253" t="s">
        <v>92</v>
      </c>
      <c r="AV765" s="13" t="s">
        <v>87</v>
      </c>
      <c r="AW765" s="13" t="s">
        <v>36</v>
      </c>
      <c r="AX765" s="13" t="s">
        <v>82</v>
      </c>
      <c r="AY765" s="253" t="s">
        <v>142</v>
      </c>
    </row>
    <row r="766" s="13" customFormat="1">
      <c r="A766" s="13"/>
      <c r="B766" s="243"/>
      <c r="C766" s="244"/>
      <c r="D766" s="245" t="s">
        <v>150</v>
      </c>
      <c r="E766" s="246" t="s">
        <v>1</v>
      </c>
      <c r="F766" s="247" t="s">
        <v>152</v>
      </c>
      <c r="G766" s="244"/>
      <c r="H766" s="246" t="s">
        <v>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3" t="s">
        <v>150</v>
      </c>
      <c r="AU766" s="253" t="s">
        <v>92</v>
      </c>
      <c r="AV766" s="13" t="s">
        <v>87</v>
      </c>
      <c r="AW766" s="13" t="s">
        <v>36</v>
      </c>
      <c r="AX766" s="13" t="s">
        <v>82</v>
      </c>
      <c r="AY766" s="253" t="s">
        <v>142</v>
      </c>
    </row>
    <row r="767" s="13" customFormat="1">
      <c r="A767" s="13"/>
      <c r="B767" s="243"/>
      <c r="C767" s="244"/>
      <c r="D767" s="245" t="s">
        <v>150</v>
      </c>
      <c r="E767" s="246" t="s">
        <v>1</v>
      </c>
      <c r="F767" s="247" t="s">
        <v>154</v>
      </c>
      <c r="G767" s="244"/>
      <c r="H767" s="246" t="s">
        <v>1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3" t="s">
        <v>150</v>
      </c>
      <c r="AU767" s="253" t="s">
        <v>92</v>
      </c>
      <c r="AV767" s="13" t="s">
        <v>87</v>
      </c>
      <c r="AW767" s="13" t="s">
        <v>36</v>
      </c>
      <c r="AX767" s="13" t="s">
        <v>82</v>
      </c>
      <c r="AY767" s="253" t="s">
        <v>142</v>
      </c>
    </row>
    <row r="768" s="13" customFormat="1">
      <c r="A768" s="13"/>
      <c r="B768" s="243"/>
      <c r="C768" s="244"/>
      <c r="D768" s="245" t="s">
        <v>150</v>
      </c>
      <c r="E768" s="246" t="s">
        <v>1</v>
      </c>
      <c r="F768" s="247" t="s">
        <v>205</v>
      </c>
      <c r="G768" s="244"/>
      <c r="H768" s="246" t="s">
        <v>1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3" t="s">
        <v>150</v>
      </c>
      <c r="AU768" s="253" t="s">
        <v>92</v>
      </c>
      <c r="AV768" s="13" t="s">
        <v>87</v>
      </c>
      <c r="AW768" s="13" t="s">
        <v>36</v>
      </c>
      <c r="AX768" s="13" t="s">
        <v>82</v>
      </c>
      <c r="AY768" s="253" t="s">
        <v>142</v>
      </c>
    </row>
    <row r="769" s="13" customFormat="1">
      <c r="A769" s="13"/>
      <c r="B769" s="243"/>
      <c r="C769" s="244"/>
      <c r="D769" s="245" t="s">
        <v>150</v>
      </c>
      <c r="E769" s="246" t="s">
        <v>1</v>
      </c>
      <c r="F769" s="247" t="s">
        <v>256</v>
      </c>
      <c r="G769" s="244"/>
      <c r="H769" s="246" t="s">
        <v>1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3" t="s">
        <v>150</v>
      </c>
      <c r="AU769" s="253" t="s">
        <v>92</v>
      </c>
      <c r="AV769" s="13" t="s">
        <v>87</v>
      </c>
      <c r="AW769" s="13" t="s">
        <v>36</v>
      </c>
      <c r="AX769" s="13" t="s">
        <v>82</v>
      </c>
      <c r="AY769" s="253" t="s">
        <v>142</v>
      </c>
    </row>
    <row r="770" s="14" customFormat="1">
      <c r="A770" s="14"/>
      <c r="B770" s="254"/>
      <c r="C770" s="255"/>
      <c r="D770" s="245" t="s">
        <v>150</v>
      </c>
      <c r="E770" s="256" t="s">
        <v>1</v>
      </c>
      <c r="F770" s="257" t="s">
        <v>632</v>
      </c>
      <c r="G770" s="255"/>
      <c r="H770" s="258">
        <v>6.9000000000000004</v>
      </c>
      <c r="I770" s="259"/>
      <c r="J770" s="255"/>
      <c r="K770" s="255"/>
      <c r="L770" s="260"/>
      <c r="M770" s="261"/>
      <c r="N770" s="262"/>
      <c r="O770" s="262"/>
      <c r="P770" s="262"/>
      <c r="Q770" s="262"/>
      <c r="R770" s="262"/>
      <c r="S770" s="262"/>
      <c r="T770" s="26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64" t="s">
        <v>150</v>
      </c>
      <c r="AU770" s="264" t="s">
        <v>92</v>
      </c>
      <c r="AV770" s="14" t="s">
        <v>92</v>
      </c>
      <c r="AW770" s="14" t="s">
        <v>36</v>
      </c>
      <c r="AX770" s="14" t="s">
        <v>82</v>
      </c>
      <c r="AY770" s="264" t="s">
        <v>142</v>
      </c>
    </row>
    <row r="771" s="15" customFormat="1">
      <c r="A771" s="15"/>
      <c r="B771" s="265"/>
      <c r="C771" s="266"/>
      <c r="D771" s="245" t="s">
        <v>150</v>
      </c>
      <c r="E771" s="267" t="s">
        <v>1</v>
      </c>
      <c r="F771" s="268" t="s">
        <v>157</v>
      </c>
      <c r="G771" s="266"/>
      <c r="H771" s="269">
        <v>6.9000000000000004</v>
      </c>
      <c r="I771" s="270"/>
      <c r="J771" s="266"/>
      <c r="K771" s="266"/>
      <c r="L771" s="271"/>
      <c r="M771" s="272"/>
      <c r="N771" s="273"/>
      <c r="O771" s="273"/>
      <c r="P771" s="273"/>
      <c r="Q771" s="273"/>
      <c r="R771" s="273"/>
      <c r="S771" s="273"/>
      <c r="T771" s="274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75" t="s">
        <v>150</v>
      </c>
      <c r="AU771" s="275" t="s">
        <v>92</v>
      </c>
      <c r="AV771" s="15" t="s">
        <v>148</v>
      </c>
      <c r="AW771" s="15" t="s">
        <v>36</v>
      </c>
      <c r="AX771" s="15" t="s">
        <v>87</v>
      </c>
      <c r="AY771" s="275" t="s">
        <v>142</v>
      </c>
    </row>
    <row r="772" s="2" customFormat="1" ht="16.5" customHeight="1">
      <c r="A772" s="39"/>
      <c r="B772" s="40"/>
      <c r="C772" s="276" t="s">
        <v>668</v>
      </c>
      <c r="D772" s="276" t="s">
        <v>233</v>
      </c>
      <c r="E772" s="277" t="s">
        <v>660</v>
      </c>
      <c r="F772" s="278" t="s">
        <v>661</v>
      </c>
      <c r="G772" s="279" t="s">
        <v>625</v>
      </c>
      <c r="H772" s="280">
        <v>13.800000000000001</v>
      </c>
      <c r="I772" s="281"/>
      <c r="J772" s="282">
        <f>ROUND(I772*H772,2)</f>
        <v>0</v>
      </c>
      <c r="K772" s="278" t="s">
        <v>1</v>
      </c>
      <c r="L772" s="283"/>
      <c r="M772" s="284" t="s">
        <v>1</v>
      </c>
      <c r="N772" s="285" t="s">
        <v>47</v>
      </c>
      <c r="O772" s="92"/>
      <c r="P772" s="239">
        <f>O772*H772</f>
        <v>0</v>
      </c>
      <c r="Q772" s="239">
        <v>0.001</v>
      </c>
      <c r="R772" s="239">
        <f>Q772*H772</f>
        <v>0.013800000000000002</v>
      </c>
      <c r="S772" s="239">
        <v>0</v>
      </c>
      <c r="T772" s="240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1" t="s">
        <v>328</v>
      </c>
      <c r="AT772" s="241" t="s">
        <v>233</v>
      </c>
      <c r="AU772" s="241" t="s">
        <v>92</v>
      </c>
      <c r="AY772" s="18" t="s">
        <v>142</v>
      </c>
      <c r="BE772" s="242">
        <f>IF(N772="základní",J772,0)</f>
        <v>0</v>
      </c>
      <c r="BF772" s="242">
        <f>IF(N772="snížená",J772,0)</f>
        <v>0</v>
      </c>
      <c r="BG772" s="242">
        <f>IF(N772="zákl. přenesená",J772,0)</f>
        <v>0</v>
      </c>
      <c r="BH772" s="242">
        <f>IF(N772="sníž. přenesená",J772,0)</f>
        <v>0</v>
      </c>
      <c r="BI772" s="242">
        <f>IF(N772="nulová",J772,0)</f>
        <v>0</v>
      </c>
      <c r="BJ772" s="18" t="s">
        <v>87</v>
      </c>
      <c r="BK772" s="242">
        <f>ROUND(I772*H772,2)</f>
        <v>0</v>
      </c>
      <c r="BL772" s="18" t="s">
        <v>239</v>
      </c>
      <c r="BM772" s="241" t="s">
        <v>669</v>
      </c>
    </row>
    <row r="773" s="13" customFormat="1">
      <c r="A773" s="13"/>
      <c r="B773" s="243"/>
      <c r="C773" s="244"/>
      <c r="D773" s="245" t="s">
        <v>150</v>
      </c>
      <c r="E773" s="246" t="s">
        <v>1</v>
      </c>
      <c r="F773" s="247" t="s">
        <v>151</v>
      </c>
      <c r="G773" s="244"/>
      <c r="H773" s="246" t="s">
        <v>1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3" t="s">
        <v>150</v>
      </c>
      <c r="AU773" s="253" t="s">
        <v>92</v>
      </c>
      <c r="AV773" s="13" t="s">
        <v>87</v>
      </c>
      <c r="AW773" s="13" t="s">
        <v>36</v>
      </c>
      <c r="AX773" s="13" t="s">
        <v>82</v>
      </c>
      <c r="AY773" s="253" t="s">
        <v>142</v>
      </c>
    </row>
    <row r="774" s="13" customFormat="1">
      <c r="A774" s="13"/>
      <c r="B774" s="243"/>
      <c r="C774" s="244"/>
      <c r="D774" s="245" t="s">
        <v>150</v>
      </c>
      <c r="E774" s="246" t="s">
        <v>1</v>
      </c>
      <c r="F774" s="247" t="s">
        <v>152</v>
      </c>
      <c r="G774" s="244"/>
      <c r="H774" s="246" t="s">
        <v>1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3" t="s">
        <v>150</v>
      </c>
      <c r="AU774" s="253" t="s">
        <v>92</v>
      </c>
      <c r="AV774" s="13" t="s">
        <v>87</v>
      </c>
      <c r="AW774" s="13" t="s">
        <v>36</v>
      </c>
      <c r="AX774" s="13" t="s">
        <v>82</v>
      </c>
      <c r="AY774" s="253" t="s">
        <v>142</v>
      </c>
    </row>
    <row r="775" s="13" customFormat="1">
      <c r="A775" s="13"/>
      <c r="B775" s="243"/>
      <c r="C775" s="244"/>
      <c r="D775" s="245" t="s">
        <v>150</v>
      </c>
      <c r="E775" s="246" t="s">
        <v>1</v>
      </c>
      <c r="F775" s="247" t="s">
        <v>154</v>
      </c>
      <c r="G775" s="244"/>
      <c r="H775" s="246" t="s">
        <v>1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3" t="s">
        <v>150</v>
      </c>
      <c r="AU775" s="253" t="s">
        <v>92</v>
      </c>
      <c r="AV775" s="13" t="s">
        <v>87</v>
      </c>
      <c r="AW775" s="13" t="s">
        <v>36</v>
      </c>
      <c r="AX775" s="13" t="s">
        <v>82</v>
      </c>
      <c r="AY775" s="253" t="s">
        <v>142</v>
      </c>
    </row>
    <row r="776" s="13" customFormat="1">
      <c r="A776" s="13"/>
      <c r="B776" s="243"/>
      <c r="C776" s="244"/>
      <c r="D776" s="245" t="s">
        <v>150</v>
      </c>
      <c r="E776" s="246" t="s">
        <v>1</v>
      </c>
      <c r="F776" s="247" t="s">
        <v>205</v>
      </c>
      <c r="G776" s="244"/>
      <c r="H776" s="246" t="s">
        <v>1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3" t="s">
        <v>150</v>
      </c>
      <c r="AU776" s="253" t="s">
        <v>92</v>
      </c>
      <c r="AV776" s="13" t="s">
        <v>87</v>
      </c>
      <c r="AW776" s="13" t="s">
        <v>36</v>
      </c>
      <c r="AX776" s="13" t="s">
        <v>82</v>
      </c>
      <c r="AY776" s="253" t="s">
        <v>142</v>
      </c>
    </row>
    <row r="777" s="13" customFormat="1">
      <c r="A777" s="13"/>
      <c r="B777" s="243"/>
      <c r="C777" s="244"/>
      <c r="D777" s="245" t="s">
        <v>150</v>
      </c>
      <c r="E777" s="246" t="s">
        <v>1</v>
      </c>
      <c r="F777" s="247" t="s">
        <v>256</v>
      </c>
      <c r="G777" s="244"/>
      <c r="H777" s="246" t="s">
        <v>1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3" t="s">
        <v>150</v>
      </c>
      <c r="AU777" s="253" t="s">
        <v>92</v>
      </c>
      <c r="AV777" s="13" t="s">
        <v>87</v>
      </c>
      <c r="AW777" s="13" t="s">
        <v>36</v>
      </c>
      <c r="AX777" s="13" t="s">
        <v>82</v>
      </c>
      <c r="AY777" s="253" t="s">
        <v>142</v>
      </c>
    </row>
    <row r="778" s="14" customFormat="1">
      <c r="A778" s="14"/>
      <c r="B778" s="254"/>
      <c r="C778" s="255"/>
      <c r="D778" s="245" t="s">
        <v>150</v>
      </c>
      <c r="E778" s="256" t="s">
        <v>1</v>
      </c>
      <c r="F778" s="257" t="s">
        <v>632</v>
      </c>
      <c r="G778" s="255"/>
      <c r="H778" s="258">
        <v>6.9000000000000004</v>
      </c>
      <c r="I778" s="259"/>
      <c r="J778" s="255"/>
      <c r="K778" s="255"/>
      <c r="L778" s="260"/>
      <c r="M778" s="261"/>
      <c r="N778" s="262"/>
      <c r="O778" s="262"/>
      <c r="P778" s="262"/>
      <c r="Q778" s="262"/>
      <c r="R778" s="262"/>
      <c r="S778" s="262"/>
      <c r="T778" s="26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64" t="s">
        <v>150</v>
      </c>
      <c r="AU778" s="264" t="s">
        <v>92</v>
      </c>
      <c r="AV778" s="14" t="s">
        <v>92</v>
      </c>
      <c r="AW778" s="14" t="s">
        <v>36</v>
      </c>
      <c r="AX778" s="14" t="s">
        <v>82</v>
      </c>
      <c r="AY778" s="264" t="s">
        <v>142</v>
      </c>
    </row>
    <row r="779" s="15" customFormat="1">
      <c r="A779" s="15"/>
      <c r="B779" s="265"/>
      <c r="C779" s="266"/>
      <c r="D779" s="245" t="s">
        <v>150</v>
      </c>
      <c r="E779" s="267" t="s">
        <v>1</v>
      </c>
      <c r="F779" s="268" t="s">
        <v>157</v>
      </c>
      <c r="G779" s="266"/>
      <c r="H779" s="269">
        <v>6.9000000000000004</v>
      </c>
      <c r="I779" s="270"/>
      <c r="J779" s="266"/>
      <c r="K779" s="266"/>
      <c r="L779" s="271"/>
      <c r="M779" s="272"/>
      <c r="N779" s="273"/>
      <c r="O779" s="273"/>
      <c r="P779" s="273"/>
      <c r="Q779" s="273"/>
      <c r="R779" s="273"/>
      <c r="S779" s="273"/>
      <c r="T779" s="274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5" t="s">
        <v>150</v>
      </c>
      <c r="AU779" s="275" t="s">
        <v>92</v>
      </c>
      <c r="AV779" s="15" t="s">
        <v>148</v>
      </c>
      <c r="AW779" s="15" t="s">
        <v>36</v>
      </c>
      <c r="AX779" s="15" t="s">
        <v>87</v>
      </c>
      <c r="AY779" s="275" t="s">
        <v>142</v>
      </c>
    </row>
    <row r="780" s="14" customFormat="1">
      <c r="A780" s="14"/>
      <c r="B780" s="254"/>
      <c r="C780" s="255"/>
      <c r="D780" s="245" t="s">
        <v>150</v>
      </c>
      <c r="E780" s="255"/>
      <c r="F780" s="257" t="s">
        <v>670</v>
      </c>
      <c r="G780" s="255"/>
      <c r="H780" s="258">
        <v>13.800000000000001</v>
      </c>
      <c r="I780" s="259"/>
      <c r="J780" s="255"/>
      <c r="K780" s="255"/>
      <c r="L780" s="260"/>
      <c r="M780" s="261"/>
      <c r="N780" s="262"/>
      <c r="O780" s="262"/>
      <c r="P780" s="262"/>
      <c r="Q780" s="262"/>
      <c r="R780" s="262"/>
      <c r="S780" s="262"/>
      <c r="T780" s="26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64" t="s">
        <v>150</v>
      </c>
      <c r="AU780" s="264" t="s">
        <v>92</v>
      </c>
      <c r="AV780" s="14" t="s">
        <v>92</v>
      </c>
      <c r="AW780" s="14" t="s">
        <v>4</v>
      </c>
      <c r="AX780" s="14" t="s">
        <v>87</v>
      </c>
      <c r="AY780" s="264" t="s">
        <v>142</v>
      </c>
    </row>
    <row r="781" s="2" customFormat="1" ht="24" customHeight="1">
      <c r="A781" s="39"/>
      <c r="B781" s="40"/>
      <c r="C781" s="230" t="s">
        <v>671</v>
      </c>
      <c r="D781" s="230" t="s">
        <v>144</v>
      </c>
      <c r="E781" s="231" t="s">
        <v>672</v>
      </c>
      <c r="F781" s="232" t="s">
        <v>673</v>
      </c>
      <c r="G781" s="233" t="s">
        <v>90</v>
      </c>
      <c r="H781" s="234">
        <v>172.74500000000001</v>
      </c>
      <c r="I781" s="235"/>
      <c r="J781" s="236">
        <f>ROUND(I781*H781,2)</f>
        <v>0</v>
      </c>
      <c r="K781" s="232" t="s">
        <v>147</v>
      </c>
      <c r="L781" s="45"/>
      <c r="M781" s="237" t="s">
        <v>1</v>
      </c>
      <c r="N781" s="238" t="s">
        <v>47</v>
      </c>
      <c r="O781" s="92"/>
      <c r="P781" s="239">
        <f>O781*H781</f>
        <v>0</v>
      </c>
      <c r="Q781" s="239">
        <v>0</v>
      </c>
      <c r="R781" s="239">
        <f>Q781*H781</f>
        <v>0</v>
      </c>
      <c r="S781" s="239">
        <v>0</v>
      </c>
      <c r="T781" s="240">
        <f>S781*H781</f>
        <v>0</v>
      </c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R781" s="241" t="s">
        <v>239</v>
      </c>
      <c r="AT781" s="241" t="s">
        <v>144</v>
      </c>
      <c r="AU781" s="241" t="s">
        <v>92</v>
      </c>
      <c r="AY781" s="18" t="s">
        <v>142</v>
      </c>
      <c r="BE781" s="242">
        <f>IF(N781="základní",J781,0)</f>
        <v>0</v>
      </c>
      <c r="BF781" s="242">
        <f>IF(N781="snížená",J781,0)</f>
        <v>0</v>
      </c>
      <c r="BG781" s="242">
        <f>IF(N781="zákl. přenesená",J781,0)</f>
        <v>0</v>
      </c>
      <c r="BH781" s="242">
        <f>IF(N781="sníž. přenesená",J781,0)</f>
        <v>0</v>
      </c>
      <c r="BI781" s="242">
        <f>IF(N781="nulová",J781,0)</f>
        <v>0</v>
      </c>
      <c r="BJ781" s="18" t="s">
        <v>87</v>
      </c>
      <c r="BK781" s="242">
        <f>ROUND(I781*H781,2)</f>
        <v>0</v>
      </c>
      <c r="BL781" s="18" t="s">
        <v>239</v>
      </c>
      <c r="BM781" s="241" t="s">
        <v>674</v>
      </c>
    </row>
    <row r="782" s="13" customFormat="1">
      <c r="A782" s="13"/>
      <c r="B782" s="243"/>
      <c r="C782" s="244"/>
      <c r="D782" s="245" t="s">
        <v>150</v>
      </c>
      <c r="E782" s="246" t="s">
        <v>1</v>
      </c>
      <c r="F782" s="247" t="s">
        <v>151</v>
      </c>
      <c r="G782" s="244"/>
      <c r="H782" s="246" t="s">
        <v>1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3" t="s">
        <v>150</v>
      </c>
      <c r="AU782" s="253" t="s">
        <v>92</v>
      </c>
      <c r="AV782" s="13" t="s">
        <v>87</v>
      </c>
      <c r="AW782" s="13" t="s">
        <v>36</v>
      </c>
      <c r="AX782" s="13" t="s">
        <v>82</v>
      </c>
      <c r="AY782" s="253" t="s">
        <v>142</v>
      </c>
    </row>
    <row r="783" s="13" customFormat="1">
      <c r="A783" s="13"/>
      <c r="B783" s="243"/>
      <c r="C783" s="244"/>
      <c r="D783" s="245" t="s">
        <v>150</v>
      </c>
      <c r="E783" s="246" t="s">
        <v>1</v>
      </c>
      <c r="F783" s="247" t="s">
        <v>152</v>
      </c>
      <c r="G783" s="244"/>
      <c r="H783" s="246" t="s">
        <v>1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3" t="s">
        <v>150</v>
      </c>
      <c r="AU783" s="253" t="s">
        <v>92</v>
      </c>
      <c r="AV783" s="13" t="s">
        <v>87</v>
      </c>
      <c r="AW783" s="13" t="s">
        <v>36</v>
      </c>
      <c r="AX783" s="13" t="s">
        <v>82</v>
      </c>
      <c r="AY783" s="253" t="s">
        <v>142</v>
      </c>
    </row>
    <row r="784" s="13" customFormat="1">
      <c r="A784" s="13"/>
      <c r="B784" s="243"/>
      <c r="C784" s="244"/>
      <c r="D784" s="245" t="s">
        <v>150</v>
      </c>
      <c r="E784" s="246" t="s">
        <v>1</v>
      </c>
      <c r="F784" s="247" t="s">
        <v>154</v>
      </c>
      <c r="G784" s="244"/>
      <c r="H784" s="246" t="s">
        <v>1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3" t="s">
        <v>150</v>
      </c>
      <c r="AU784" s="253" t="s">
        <v>92</v>
      </c>
      <c r="AV784" s="13" t="s">
        <v>87</v>
      </c>
      <c r="AW784" s="13" t="s">
        <v>36</v>
      </c>
      <c r="AX784" s="13" t="s">
        <v>82</v>
      </c>
      <c r="AY784" s="253" t="s">
        <v>142</v>
      </c>
    </row>
    <row r="785" s="13" customFormat="1">
      <c r="A785" s="13"/>
      <c r="B785" s="243"/>
      <c r="C785" s="244"/>
      <c r="D785" s="245" t="s">
        <v>150</v>
      </c>
      <c r="E785" s="246" t="s">
        <v>1</v>
      </c>
      <c r="F785" s="247" t="s">
        <v>205</v>
      </c>
      <c r="G785" s="244"/>
      <c r="H785" s="246" t="s">
        <v>1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3" t="s">
        <v>150</v>
      </c>
      <c r="AU785" s="253" t="s">
        <v>92</v>
      </c>
      <c r="AV785" s="13" t="s">
        <v>87</v>
      </c>
      <c r="AW785" s="13" t="s">
        <v>36</v>
      </c>
      <c r="AX785" s="13" t="s">
        <v>82</v>
      </c>
      <c r="AY785" s="253" t="s">
        <v>142</v>
      </c>
    </row>
    <row r="786" s="13" customFormat="1">
      <c r="A786" s="13"/>
      <c r="B786" s="243"/>
      <c r="C786" s="244"/>
      <c r="D786" s="245" t="s">
        <v>150</v>
      </c>
      <c r="E786" s="246" t="s">
        <v>1</v>
      </c>
      <c r="F786" s="247" t="s">
        <v>256</v>
      </c>
      <c r="G786" s="244"/>
      <c r="H786" s="246" t="s">
        <v>1</v>
      </c>
      <c r="I786" s="248"/>
      <c r="J786" s="244"/>
      <c r="K786" s="244"/>
      <c r="L786" s="249"/>
      <c r="M786" s="250"/>
      <c r="N786" s="251"/>
      <c r="O786" s="251"/>
      <c r="P786" s="251"/>
      <c r="Q786" s="251"/>
      <c r="R786" s="251"/>
      <c r="S786" s="251"/>
      <c r="T786" s="252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3" t="s">
        <v>150</v>
      </c>
      <c r="AU786" s="253" t="s">
        <v>92</v>
      </c>
      <c r="AV786" s="13" t="s">
        <v>87</v>
      </c>
      <c r="AW786" s="13" t="s">
        <v>36</v>
      </c>
      <c r="AX786" s="13" t="s">
        <v>82</v>
      </c>
      <c r="AY786" s="253" t="s">
        <v>142</v>
      </c>
    </row>
    <row r="787" s="14" customFormat="1">
      <c r="A787" s="14"/>
      <c r="B787" s="254"/>
      <c r="C787" s="255"/>
      <c r="D787" s="245" t="s">
        <v>150</v>
      </c>
      <c r="E787" s="256" t="s">
        <v>1</v>
      </c>
      <c r="F787" s="257" t="s">
        <v>222</v>
      </c>
      <c r="G787" s="255"/>
      <c r="H787" s="258">
        <v>23.745000000000001</v>
      </c>
      <c r="I787" s="259"/>
      <c r="J787" s="255"/>
      <c r="K787" s="255"/>
      <c r="L787" s="260"/>
      <c r="M787" s="261"/>
      <c r="N787" s="262"/>
      <c r="O787" s="262"/>
      <c r="P787" s="262"/>
      <c r="Q787" s="262"/>
      <c r="R787" s="262"/>
      <c r="S787" s="262"/>
      <c r="T787" s="26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64" t="s">
        <v>150</v>
      </c>
      <c r="AU787" s="264" t="s">
        <v>92</v>
      </c>
      <c r="AV787" s="14" t="s">
        <v>92</v>
      </c>
      <c r="AW787" s="14" t="s">
        <v>36</v>
      </c>
      <c r="AX787" s="14" t="s">
        <v>82</v>
      </c>
      <c r="AY787" s="264" t="s">
        <v>142</v>
      </c>
    </row>
    <row r="788" s="13" customFormat="1">
      <c r="A788" s="13"/>
      <c r="B788" s="243"/>
      <c r="C788" s="244"/>
      <c r="D788" s="245" t="s">
        <v>150</v>
      </c>
      <c r="E788" s="246" t="s">
        <v>1</v>
      </c>
      <c r="F788" s="247" t="s">
        <v>151</v>
      </c>
      <c r="G788" s="244"/>
      <c r="H788" s="246" t="s">
        <v>1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3" t="s">
        <v>150</v>
      </c>
      <c r="AU788" s="253" t="s">
        <v>92</v>
      </c>
      <c r="AV788" s="13" t="s">
        <v>87</v>
      </c>
      <c r="AW788" s="13" t="s">
        <v>36</v>
      </c>
      <c r="AX788" s="13" t="s">
        <v>82</v>
      </c>
      <c r="AY788" s="253" t="s">
        <v>142</v>
      </c>
    </row>
    <row r="789" s="13" customFormat="1">
      <c r="A789" s="13"/>
      <c r="B789" s="243"/>
      <c r="C789" s="244"/>
      <c r="D789" s="245" t="s">
        <v>150</v>
      </c>
      <c r="E789" s="246" t="s">
        <v>1</v>
      </c>
      <c r="F789" s="247" t="s">
        <v>547</v>
      </c>
      <c r="G789" s="244"/>
      <c r="H789" s="246" t="s">
        <v>1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3" t="s">
        <v>150</v>
      </c>
      <c r="AU789" s="253" t="s">
        <v>92</v>
      </c>
      <c r="AV789" s="13" t="s">
        <v>87</v>
      </c>
      <c r="AW789" s="13" t="s">
        <v>36</v>
      </c>
      <c r="AX789" s="13" t="s">
        <v>82</v>
      </c>
      <c r="AY789" s="253" t="s">
        <v>142</v>
      </c>
    </row>
    <row r="790" s="13" customFormat="1">
      <c r="A790" s="13"/>
      <c r="B790" s="243"/>
      <c r="C790" s="244"/>
      <c r="D790" s="245" t="s">
        <v>150</v>
      </c>
      <c r="E790" s="246" t="s">
        <v>1</v>
      </c>
      <c r="F790" s="247" t="s">
        <v>529</v>
      </c>
      <c r="G790" s="244"/>
      <c r="H790" s="246" t="s">
        <v>1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3" t="s">
        <v>150</v>
      </c>
      <c r="AU790" s="253" t="s">
        <v>92</v>
      </c>
      <c r="AV790" s="13" t="s">
        <v>87</v>
      </c>
      <c r="AW790" s="13" t="s">
        <v>36</v>
      </c>
      <c r="AX790" s="13" t="s">
        <v>82</v>
      </c>
      <c r="AY790" s="253" t="s">
        <v>142</v>
      </c>
    </row>
    <row r="791" s="14" customFormat="1">
      <c r="A791" s="14"/>
      <c r="B791" s="254"/>
      <c r="C791" s="255"/>
      <c r="D791" s="245" t="s">
        <v>150</v>
      </c>
      <c r="E791" s="256" t="s">
        <v>1</v>
      </c>
      <c r="F791" s="257" t="s">
        <v>548</v>
      </c>
      <c r="G791" s="255"/>
      <c r="H791" s="258">
        <v>68.5</v>
      </c>
      <c r="I791" s="259"/>
      <c r="J791" s="255"/>
      <c r="K791" s="255"/>
      <c r="L791" s="260"/>
      <c r="M791" s="261"/>
      <c r="N791" s="262"/>
      <c r="O791" s="262"/>
      <c r="P791" s="262"/>
      <c r="Q791" s="262"/>
      <c r="R791" s="262"/>
      <c r="S791" s="262"/>
      <c r="T791" s="26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4" t="s">
        <v>150</v>
      </c>
      <c r="AU791" s="264" t="s">
        <v>92</v>
      </c>
      <c r="AV791" s="14" t="s">
        <v>92</v>
      </c>
      <c r="AW791" s="14" t="s">
        <v>36</v>
      </c>
      <c r="AX791" s="14" t="s">
        <v>82</v>
      </c>
      <c r="AY791" s="264" t="s">
        <v>142</v>
      </c>
    </row>
    <row r="792" s="14" customFormat="1">
      <c r="A792" s="14"/>
      <c r="B792" s="254"/>
      <c r="C792" s="255"/>
      <c r="D792" s="245" t="s">
        <v>150</v>
      </c>
      <c r="E792" s="256" t="s">
        <v>1</v>
      </c>
      <c r="F792" s="257" t="s">
        <v>549</v>
      </c>
      <c r="G792" s="255"/>
      <c r="H792" s="258">
        <v>33</v>
      </c>
      <c r="I792" s="259"/>
      <c r="J792" s="255"/>
      <c r="K792" s="255"/>
      <c r="L792" s="260"/>
      <c r="M792" s="261"/>
      <c r="N792" s="262"/>
      <c r="O792" s="262"/>
      <c r="P792" s="262"/>
      <c r="Q792" s="262"/>
      <c r="R792" s="262"/>
      <c r="S792" s="262"/>
      <c r="T792" s="263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64" t="s">
        <v>150</v>
      </c>
      <c r="AU792" s="264" t="s">
        <v>92</v>
      </c>
      <c r="AV792" s="14" t="s">
        <v>92</v>
      </c>
      <c r="AW792" s="14" t="s">
        <v>36</v>
      </c>
      <c r="AX792" s="14" t="s">
        <v>82</v>
      </c>
      <c r="AY792" s="264" t="s">
        <v>142</v>
      </c>
    </row>
    <row r="793" s="13" customFormat="1">
      <c r="A793" s="13"/>
      <c r="B793" s="243"/>
      <c r="C793" s="244"/>
      <c r="D793" s="245" t="s">
        <v>150</v>
      </c>
      <c r="E793" s="246" t="s">
        <v>1</v>
      </c>
      <c r="F793" s="247" t="s">
        <v>532</v>
      </c>
      <c r="G793" s="244"/>
      <c r="H793" s="246" t="s">
        <v>1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3" t="s">
        <v>150</v>
      </c>
      <c r="AU793" s="253" t="s">
        <v>92</v>
      </c>
      <c r="AV793" s="13" t="s">
        <v>87</v>
      </c>
      <c r="AW793" s="13" t="s">
        <v>36</v>
      </c>
      <c r="AX793" s="13" t="s">
        <v>82</v>
      </c>
      <c r="AY793" s="253" t="s">
        <v>142</v>
      </c>
    </row>
    <row r="794" s="14" customFormat="1">
      <c r="A794" s="14"/>
      <c r="B794" s="254"/>
      <c r="C794" s="255"/>
      <c r="D794" s="245" t="s">
        <v>150</v>
      </c>
      <c r="E794" s="256" t="s">
        <v>1</v>
      </c>
      <c r="F794" s="257" t="s">
        <v>550</v>
      </c>
      <c r="G794" s="255"/>
      <c r="H794" s="258">
        <v>47.5</v>
      </c>
      <c r="I794" s="259"/>
      <c r="J794" s="255"/>
      <c r="K794" s="255"/>
      <c r="L794" s="260"/>
      <c r="M794" s="261"/>
      <c r="N794" s="262"/>
      <c r="O794" s="262"/>
      <c r="P794" s="262"/>
      <c r="Q794" s="262"/>
      <c r="R794" s="262"/>
      <c r="S794" s="262"/>
      <c r="T794" s="26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64" t="s">
        <v>150</v>
      </c>
      <c r="AU794" s="264" t="s">
        <v>92</v>
      </c>
      <c r="AV794" s="14" t="s">
        <v>92</v>
      </c>
      <c r="AW794" s="14" t="s">
        <v>36</v>
      </c>
      <c r="AX794" s="14" t="s">
        <v>82</v>
      </c>
      <c r="AY794" s="264" t="s">
        <v>142</v>
      </c>
    </row>
    <row r="795" s="15" customFormat="1">
      <c r="A795" s="15"/>
      <c r="B795" s="265"/>
      <c r="C795" s="266"/>
      <c r="D795" s="245" t="s">
        <v>150</v>
      </c>
      <c r="E795" s="267" t="s">
        <v>1</v>
      </c>
      <c r="F795" s="268" t="s">
        <v>157</v>
      </c>
      <c r="G795" s="266"/>
      <c r="H795" s="269">
        <v>172.74500000000001</v>
      </c>
      <c r="I795" s="270"/>
      <c r="J795" s="266"/>
      <c r="K795" s="266"/>
      <c r="L795" s="271"/>
      <c r="M795" s="272"/>
      <c r="N795" s="273"/>
      <c r="O795" s="273"/>
      <c r="P795" s="273"/>
      <c r="Q795" s="273"/>
      <c r="R795" s="273"/>
      <c r="S795" s="273"/>
      <c r="T795" s="274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75" t="s">
        <v>150</v>
      </c>
      <c r="AU795" s="275" t="s">
        <v>92</v>
      </c>
      <c r="AV795" s="15" t="s">
        <v>148</v>
      </c>
      <c r="AW795" s="15" t="s">
        <v>36</v>
      </c>
      <c r="AX795" s="15" t="s">
        <v>87</v>
      </c>
      <c r="AY795" s="275" t="s">
        <v>142</v>
      </c>
    </row>
    <row r="796" s="2" customFormat="1" ht="24" customHeight="1">
      <c r="A796" s="39"/>
      <c r="B796" s="40"/>
      <c r="C796" s="276" t="s">
        <v>675</v>
      </c>
      <c r="D796" s="276" t="s">
        <v>233</v>
      </c>
      <c r="E796" s="277" t="s">
        <v>676</v>
      </c>
      <c r="F796" s="278" t="s">
        <v>677</v>
      </c>
      <c r="G796" s="279" t="s">
        <v>625</v>
      </c>
      <c r="H796" s="280">
        <v>621.88199999999995</v>
      </c>
      <c r="I796" s="281"/>
      <c r="J796" s="282">
        <f>ROUND(I796*H796,2)</f>
        <v>0</v>
      </c>
      <c r="K796" s="278" t="s">
        <v>1</v>
      </c>
      <c r="L796" s="283"/>
      <c r="M796" s="284" t="s">
        <v>1</v>
      </c>
      <c r="N796" s="285" t="s">
        <v>47</v>
      </c>
      <c r="O796" s="92"/>
      <c r="P796" s="239">
        <f>O796*H796</f>
        <v>0</v>
      </c>
      <c r="Q796" s="239">
        <v>0.001</v>
      </c>
      <c r="R796" s="239">
        <f>Q796*H796</f>
        <v>0.62188199999999993</v>
      </c>
      <c r="S796" s="239">
        <v>0</v>
      </c>
      <c r="T796" s="240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1" t="s">
        <v>328</v>
      </c>
      <c r="AT796" s="241" t="s">
        <v>233</v>
      </c>
      <c r="AU796" s="241" t="s">
        <v>92</v>
      </c>
      <c r="AY796" s="18" t="s">
        <v>142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8" t="s">
        <v>87</v>
      </c>
      <c r="BK796" s="242">
        <f>ROUND(I796*H796,2)</f>
        <v>0</v>
      </c>
      <c r="BL796" s="18" t="s">
        <v>239</v>
      </c>
      <c r="BM796" s="241" t="s">
        <v>678</v>
      </c>
    </row>
    <row r="797" s="13" customFormat="1">
      <c r="A797" s="13"/>
      <c r="B797" s="243"/>
      <c r="C797" s="244"/>
      <c r="D797" s="245" t="s">
        <v>150</v>
      </c>
      <c r="E797" s="246" t="s">
        <v>1</v>
      </c>
      <c r="F797" s="247" t="s">
        <v>151</v>
      </c>
      <c r="G797" s="244"/>
      <c r="H797" s="246" t="s">
        <v>1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3" t="s">
        <v>150</v>
      </c>
      <c r="AU797" s="253" t="s">
        <v>92</v>
      </c>
      <c r="AV797" s="13" t="s">
        <v>87</v>
      </c>
      <c r="AW797" s="13" t="s">
        <v>36</v>
      </c>
      <c r="AX797" s="13" t="s">
        <v>82</v>
      </c>
      <c r="AY797" s="253" t="s">
        <v>142</v>
      </c>
    </row>
    <row r="798" s="13" customFormat="1">
      <c r="A798" s="13"/>
      <c r="B798" s="243"/>
      <c r="C798" s="244"/>
      <c r="D798" s="245" t="s">
        <v>150</v>
      </c>
      <c r="E798" s="246" t="s">
        <v>1</v>
      </c>
      <c r="F798" s="247" t="s">
        <v>152</v>
      </c>
      <c r="G798" s="244"/>
      <c r="H798" s="246" t="s">
        <v>1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3" t="s">
        <v>150</v>
      </c>
      <c r="AU798" s="253" t="s">
        <v>92</v>
      </c>
      <c r="AV798" s="13" t="s">
        <v>87</v>
      </c>
      <c r="AW798" s="13" t="s">
        <v>36</v>
      </c>
      <c r="AX798" s="13" t="s">
        <v>82</v>
      </c>
      <c r="AY798" s="253" t="s">
        <v>142</v>
      </c>
    </row>
    <row r="799" s="13" customFormat="1">
      <c r="A799" s="13"/>
      <c r="B799" s="243"/>
      <c r="C799" s="244"/>
      <c r="D799" s="245" t="s">
        <v>150</v>
      </c>
      <c r="E799" s="246" t="s">
        <v>1</v>
      </c>
      <c r="F799" s="247" t="s">
        <v>154</v>
      </c>
      <c r="G799" s="244"/>
      <c r="H799" s="246" t="s">
        <v>1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3" t="s">
        <v>150</v>
      </c>
      <c r="AU799" s="253" t="s">
        <v>92</v>
      </c>
      <c r="AV799" s="13" t="s">
        <v>87</v>
      </c>
      <c r="AW799" s="13" t="s">
        <v>36</v>
      </c>
      <c r="AX799" s="13" t="s">
        <v>82</v>
      </c>
      <c r="AY799" s="253" t="s">
        <v>142</v>
      </c>
    </row>
    <row r="800" s="13" customFormat="1">
      <c r="A800" s="13"/>
      <c r="B800" s="243"/>
      <c r="C800" s="244"/>
      <c r="D800" s="245" t="s">
        <v>150</v>
      </c>
      <c r="E800" s="246" t="s">
        <v>1</v>
      </c>
      <c r="F800" s="247" t="s">
        <v>205</v>
      </c>
      <c r="G800" s="244"/>
      <c r="H800" s="246" t="s">
        <v>1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3" t="s">
        <v>150</v>
      </c>
      <c r="AU800" s="253" t="s">
        <v>92</v>
      </c>
      <c r="AV800" s="13" t="s">
        <v>87</v>
      </c>
      <c r="AW800" s="13" t="s">
        <v>36</v>
      </c>
      <c r="AX800" s="13" t="s">
        <v>82</v>
      </c>
      <c r="AY800" s="253" t="s">
        <v>142</v>
      </c>
    </row>
    <row r="801" s="13" customFormat="1">
      <c r="A801" s="13"/>
      <c r="B801" s="243"/>
      <c r="C801" s="244"/>
      <c r="D801" s="245" t="s">
        <v>150</v>
      </c>
      <c r="E801" s="246" t="s">
        <v>1</v>
      </c>
      <c r="F801" s="247" t="s">
        <v>256</v>
      </c>
      <c r="G801" s="244"/>
      <c r="H801" s="246" t="s">
        <v>1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3" t="s">
        <v>150</v>
      </c>
      <c r="AU801" s="253" t="s">
        <v>92</v>
      </c>
      <c r="AV801" s="13" t="s">
        <v>87</v>
      </c>
      <c r="AW801" s="13" t="s">
        <v>36</v>
      </c>
      <c r="AX801" s="13" t="s">
        <v>82</v>
      </c>
      <c r="AY801" s="253" t="s">
        <v>142</v>
      </c>
    </row>
    <row r="802" s="14" customFormat="1">
      <c r="A802" s="14"/>
      <c r="B802" s="254"/>
      <c r="C802" s="255"/>
      <c r="D802" s="245" t="s">
        <v>150</v>
      </c>
      <c r="E802" s="256" t="s">
        <v>1</v>
      </c>
      <c r="F802" s="257" t="s">
        <v>222</v>
      </c>
      <c r="G802" s="255"/>
      <c r="H802" s="258">
        <v>23.745000000000001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64" t="s">
        <v>150</v>
      </c>
      <c r="AU802" s="264" t="s">
        <v>92</v>
      </c>
      <c r="AV802" s="14" t="s">
        <v>92</v>
      </c>
      <c r="AW802" s="14" t="s">
        <v>36</v>
      </c>
      <c r="AX802" s="14" t="s">
        <v>82</v>
      </c>
      <c r="AY802" s="264" t="s">
        <v>142</v>
      </c>
    </row>
    <row r="803" s="13" customFormat="1">
      <c r="A803" s="13"/>
      <c r="B803" s="243"/>
      <c r="C803" s="244"/>
      <c r="D803" s="245" t="s">
        <v>150</v>
      </c>
      <c r="E803" s="246" t="s">
        <v>1</v>
      </c>
      <c r="F803" s="247" t="s">
        <v>151</v>
      </c>
      <c r="G803" s="244"/>
      <c r="H803" s="246" t="s">
        <v>1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3" t="s">
        <v>150</v>
      </c>
      <c r="AU803" s="253" t="s">
        <v>92</v>
      </c>
      <c r="AV803" s="13" t="s">
        <v>87</v>
      </c>
      <c r="AW803" s="13" t="s">
        <v>36</v>
      </c>
      <c r="AX803" s="13" t="s">
        <v>82</v>
      </c>
      <c r="AY803" s="253" t="s">
        <v>142</v>
      </c>
    </row>
    <row r="804" s="13" customFormat="1">
      <c r="A804" s="13"/>
      <c r="B804" s="243"/>
      <c r="C804" s="244"/>
      <c r="D804" s="245" t="s">
        <v>150</v>
      </c>
      <c r="E804" s="246" t="s">
        <v>1</v>
      </c>
      <c r="F804" s="247" t="s">
        <v>547</v>
      </c>
      <c r="G804" s="244"/>
      <c r="H804" s="246" t="s">
        <v>1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3" t="s">
        <v>150</v>
      </c>
      <c r="AU804" s="253" t="s">
        <v>92</v>
      </c>
      <c r="AV804" s="13" t="s">
        <v>87</v>
      </c>
      <c r="AW804" s="13" t="s">
        <v>36</v>
      </c>
      <c r="AX804" s="13" t="s">
        <v>82</v>
      </c>
      <c r="AY804" s="253" t="s">
        <v>142</v>
      </c>
    </row>
    <row r="805" s="13" customFormat="1">
      <c r="A805" s="13"/>
      <c r="B805" s="243"/>
      <c r="C805" s="244"/>
      <c r="D805" s="245" t="s">
        <v>150</v>
      </c>
      <c r="E805" s="246" t="s">
        <v>1</v>
      </c>
      <c r="F805" s="247" t="s">
        <v>529</v>
      </c>
      <c r="G805" s="244"/>
      <c r="H805" s="246" t="s">
        <v>1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3" t="s">
        <v>150</v>
      </c>
      <c r="AU805" s="253" t="s">
        <v>92</v>
      </c>
      <c r="AV805" s="13" t="s">
        <v>87</v>
      </c>
      <c r="AW805" s="13" t="s">
        <v>36</v>
      </c>
      <c r="AX805" s="13" t="s">
        <v>82</v>
      </c>
      <c r="AY805" s="253" t="s">
        <v>142</v>
      </c>
    </row>
    <row r="806" s="14" customFormat="1">
      <c r="A806" s="14"/>
      <c r="B806" s="254"/>
      <c r="C806" s="255"/>
      <c r="D806" s="245" t="s">
        <v>150</v>
      </c>
      <c r="E806" s="256" t="s">
        <v>1</v>
      </c>
      <c r="F806" s="257" t="s">
        <v>548</v>
      </c>
      <c r="G806" s="255"/>
      <c r="H806" s="258">
        <v>68.5</v>
      </c>
      <c r="I806" s="259"/>
      <c r="J806" s="255"/>
      <c r="K806" s="255"/>
      <c r="L806" s="260"/>
      <c r="M806" s="261"/>
      <c r="N806" s="262"/>
      <c r="O806" s="262"/>
      <c r="P806" s="262"/>
      <c r="Q806" s="262"/>
      <c r="R806" s="262"/>
      <c r="S806" s="262"/>
      <c r="T806" s="26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4" t="s">
        <v>150</v>
      </c>
      <c r="AU806" s="264" t="s">
        <v>92</v>
      </c>
      <c r="AV806" s="14" t="s">
        <v>92</v>
      </c>
      <c r="AW806" s="14" t="s">
        <v>36</v>
      </c>
      <c r="AX806" s="14" t="s">
        <v>82</v>
      </c>
      <c r="AY806" s="264" t="s">
        <v>142</v>
      </c>
    </row>
    <row r="807" s="14" customFormat="1">
      <c r="A807" s="14"/>
      <c r="B807" s="254"/>
      <c r="C807" s="255"/>
      <c r="D807" s="245" t="s">
        <v>150</v>
      </c>
      <c r="E807" s="256" t="s">
        <v>1</v>
      </c>
      <c r="F807" s="257" t="s">
        <v>549</v>
      </c>
      <c r="G807" s="255"/>
      <c r="H807" s="258">
        <v>33</v>
      </c>
      <c r="I807" s="259"/>
      <c r="J807" s="255"/>
      <c r="K807" s="255"/>
      <c r="L807" s="260"/>
      <c r="M807" s="261"/>
      <c r="N807" s="262"/>
      <c r="O807" s="262"/>
      <c r="P807" s="262"/>
      <c r="Q807" s="262"/>
      <c r="R807" s="262"/>
      <c r="S807" s="262"/>
      <c r="T807" s="263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64" t="s">
        <v>150</v>
      </c>
      <c r="AU807" s="264" t="s">
        <v>92</v>
      </c>
      <c r="AV807" s="14" t="s">
        <v>92</v>
      </c>
      <c r="AW807" s="14" t="s">
        <v>36</v>
      </c>
      <c r="AX807" s="14" t="s">
        <v>82</v>
      </c>
      <c r="AY807" s="264" t="s">
        <v>142</v>
      </c>
    </row>
    <row r="808" s="13" customFormat="1">
      <c r="A808" s="13"/>
      <c r="B808" s="243"/>
      <c r="C808" s="244"/>
      <c r="D808" s="245" t="s">
        <v>150</v>
      </c>
      <c r="E808" s="246" t="s">
        <v>1</v>
      </c>
      <c r="F808" s="247" t="s">
        <v>532</v>
      </c>
      <c r="G808" s="244"/>
      <c r="H808" s="246" t="s">
        <v>1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3" t="s">
        <v>150</v>
      </c>
      <c r="AU808" s="253" t="s">
        <v>92</v>
      </c>
      <c r="AV808" s="13" t="s">
        <v>87</v>
      </c>
      <c r="AW808" s="13" t="s">
        <v>36</v>
      </c>
      <c r="AX808" s="13" t="s">
        <v>82</v>
      </c>
      <c r="AY808" s="253" t="s">
        <v>142</v>
      </c>
    </row>
    <row r="809" s="14" customFormat="1">
      <c r="A809" s="14"/>
      <c r="B809" s="254"/>
      <c r="C809" s="255"/>
      <c r="D809" s="245" t="s">
        <v>150</v>
      </c>
      <c r="E809" s="256" t="s">
        <v>1</v>
      </c>
      <c r="F809" s="257" t="s">
        <v>550</v>
      </c>
      <c r="G809" s="255"/>
      <c r="H809" s="258">
        <v>47.5</v>
      </c>
      <c r="I809" s="259"/>
      <c r="J809" s="255"/>
      <c r="K809" s="255"/>
      <c r="L809" s="260"/>
      <c r="M809" s="261"/>
      <c r="N809" s="262"/>
      <c r="O809" s="262"/>
      <c r="P809" s="262"/>
      <c r="Q809" s="262"/>
      <c r="R809" s="262"/>
      <c r="S809" s="262"/>
      <c r="T809" s="263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T809" s="264" t="s">
        <v>150</v>
      </c>
      <c r="AU809" s="264" t="s">
        <v>92</v>
      </c>
      <c r="AV809" s="14" t="s">
        <v>92</v>
      </c>
      <c r="AW809" s="14" t="s">
        <v>36</v>
      </c>
      <c r="AX809" s="14" t="s">
        <v>82</v>
      </c>
      <c r="AY809" s="264" t="s">
        <v>142</v>
      </c>
    </row>
    <row r="810" s="15" customFormat="1">
      <c r="A810" s="15"/>
      <c r="B810" s="265"/>
      <c r="C810" s="266"/>
      <c r="D810" s="245" t="s">
        <v>150</v>
      </c>
      <c r="E810" s="267" t="s">
        <v>1</v>
      </c>
      <c r="F810" s="268" t="s">
        <v>157</v>
      </c>
      <c r="G810" s="266"/>
      <c r="H810" s="269">
        <v>172.74500000000001</v>
      </c>
      <c r="I810" s="270"/>
      <c r="J810" s="266"/>
      <c r="K810" s="266"/>
      <c r="L810" s="271"/>
      <c r="M810" s="272"/>
      <c r="N810" s="273"/>
      <c r="O810" s="273"/>
      <c r="P810" s="273"/>
      <c r="Q810" s="273"/>
      <c r="R810" s="273"/>
      <c r="S810" s="273"/>
      <c r="T810" s="274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75" t="s">
        <v>150</v>
      </c>
      <c r="AU810" s="275" t="s">
        <v>92</v>
      </c>
      <c r="AV810" s="15" t="s">
        <v>148</v>
      </c>
      <c r="AW810" s="15" t="s">
        <v>36</v>
      </c>
      <c r="AX810" s="15" t="s">
        <v>87</v>
      </c>
      <c r="AY810" s="275" t="s">
        <v>142</v>
      </c>
    </row>
    <row r="811" s="14" customFormat="1">
      <c r="A811" s="14"/>
      <c r="B811" s="254"/>
      <c r="C811" s="255"/>
      <c r="D811" s="245" t="s">
        <v>150</v>
      </c>
      <c r="E811" s="255"/>
      <c r="F811" s="257" t="s">
        <v>679</v>
      </c>
      <c r="G811" s="255"/>
      <c r="H811" s="258">
        <v>621.88199999999995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4" t="s">
        <v>150</v>
      </c>
      <c r="AU811" s="264" t="s">
        <v>92</v>
      </c>
      <c r="AV811" s="14" t="s">
        <v>92</v>
      </c>
      <c r="AW811" s="14" t="s">
        <v>4</v>
      </c>
      <c r="AX811" s="14" t="s">
        <v>87</v>
      </c>
      <c r="AY811" s="264" t="s">
        <v>142</v>
      </c>
    </row>
    <row r="812" s="2" customFormat="1" ht="24" customHeight="1">
      <c r="A812" s="39"/>
      <c r="B812" s="40"/>
      <c r="C812" s="230" t="s">
        <v>680</v>
      </c>
      <c r="D812" s="230" t="s">
        <v>144</v>
      </c>
      <c r="E812" s="231" t="s">
        <v>672</v>
      </c>
      <c r="F812" s="232" t="s">
        <v>673</v>
      </c>
      <c r="G812" s="233" t="s">
        <v>90</v>
      </c>
      <c r="H812" s="234">
        <v>92.245000000000005</v>
      </c>
      <c r="I812" s="235"/>
      <c r="J812" s="236">
        <f>ROUND(I812*H812,2)</f>
        <v>0</v>
      </c>
      <c r="K812" s="232" t="s">
        <v>147</v>
      </c>
      <c r="L812" s="45"/>
      <c r="M812" s="237" t="s">
        <v>1</v>
      </c>
      <c r="N812" s="238" t="s">
        <v>47</v>
      </c>
      <c r="O812" s="92"/>
      <c r="P812" s="239">
        <f>O812*H812</f>
        <v>0</v>
      </c>
      <c r="Q812" s="239">
        <v>0</v>
      </c>
      <c r="R812" s="239">
        <f>Q812*H812</f>
        <v>0</v>
      </c>
      <c r="S812" s="239">
        <v>0</v>
      </c>
      <c r="T812" s="240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1" t="s">
        <v>239</v>
      </c>
      <c r="AT812" s="241" t="s">
        <v>144</v>
      </c>
      <c r="AU812" s="241" t="s">
        <v>92</v>
      </c>
      <c r="AY812" s="18" t="s">
        <v>142</v>
      </c>
      <c r="BE812" s="242">
        <f>IF(N812="základní",J812,0)</f>
        <v>0</v>
      </c>
      <c r="BF812" s="242">
        <f>IF(N812="snížená",J812,0)</f>
        <v>0</v>
      </c>
      <c r="BG812" s="242">
        <f>IF(N812="zákl. přenesená",J812,0)</f>
        <v>0</v>
      </c>
      <c r="BH812" s="242">
        <f>IF(N812="sníž. přenesená",J812,0)</f>
        <v>0</v>
      </c>
      <c r="BI812" s="242">
        <f>IF(N812="nulová",J812,0)</f>
        <v>0</v>
      </c>
      <c r="BJ812" s="18" t="s">
        <v>87</v>
      </c>
      <c r="BK812" s="242">
        <f>ROUND(I812*H812,2)</f>
        <v>0</v>
      </c>
      <c r="BL812" s="18" t="s">
        <v>239</v>
      </c>
      <c r="BM812" s="241" t="s">
        <v>681</v>
      </c>
    </row>
    <row r="813" s="13" customFormat="1">
      <c r="A813" s="13"/>
      <c r="B813" s="243"/>
      <c r="C813" s="244"/>
      <c r="D813" s="245" t="s">
        <v>150</v>
      </c>
      <c r="E813" s="246" t="s">
        <v>1</v>
      </c>
      <c r="F813" s="247" t="s">
        <v>151</v>
      </c>
      <c r="G813" s="244"/>
      <c r="H813" s="246" t="s">
        <v>1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3" t="s">
        <v>150</v>
      </c>
      <c r="AU813" s="253" t="s">
        <v>92</v>
      </c>
      <c r="AV813" s="13" t="s">
        <v>87</v>
      </c>
      <c r="AW813" s="13" t="s">
        <v>36</v>
      </c>
      <c r="AX813" s="13" t="s">
        <v>82</v>
      </c>
      <c r="AY813" s="253" t="s">
        <v>142</v>
      </c>
    </row>
    <row r="814" s="13" customFormat="1">
      <c r="A814" s="13"/>
      <c r="B814" s="243"/>
      <c r="C814" s="244"/>
      <c r="D814" s="245" t="s">
        <v>150</v>
      </c>
      <c r="E814" s="246" t="s">
        <v>1</v>
      </c>
      <c r="F814" s="247" t="s">
        <v>152</v>
      </c>
      <c r="G814" s="244"/>
      <c r="H814" s="246" t="s">
        <v>1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3" t="s">
        <v>150</v>
      </c>
      <c r="AU814" s="253" t="s">
        <v>92</v>
      </c>
      <c r="AV814" s="13" t="s">
        <v>87</v>
      </c>
      <c r="AW814" s="13" t="s">
        <v>36</v>
      </c>
      <c r="AX814" s="13" t="s">
        <v>82</v>
      </c>
      <c r="AY814" s="253" t="s">
        <v>142</v>
      </c>
    </row>
    <row r="815" s="13" customFormat="1">
      <c r="A815" s="13"/>
      <c r="B815" s="243"/>
      <c r="C815" s="244"/>
      <c r="D815" s="245" t="s">
        <v>150</v>
      </c>
      <c r="E815" s="246" t="s">
        <v>1</v>
      </c>
      <c r="F815" s="247" t="s">
        <v>154</v>
      </c>
      <c r="G815" s="244"/>
      <c r="H815" s="246" t="s">
        <v>1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3" t="s">
        <v>150</v>
      </c>
      <c r="AU815" s="253" t="s">
        <v>92</v>
      </c>
      <c r="AV815" s="13" t="s">
        <v>87</v>
      </c>
      <c r="AW815" s="13" t="s">
        <v>36</v>
      </c>
      <c r="AX815" s="13" t="s">
        <v>82</v>
      </c>
      <c r="AY815" s="253" t="s">
        <v>142</v>
      </c>
    </row>
    <row r="816" s="13" customFormat="1">
      <c r="A816" s="13"/>
      <c r="B816" s="243"/>
      <c r="C816" s="244"/>
      <c r="D816" s="245" t="s">
        <v>150</v>
      </c>
      <c r="E816" s="246" t="s">
        <v>1</v>
      </c>
      <c r="F816" s="247" t="s">
        <v>205</v>
      </c>
      <c r="G816" s="244"/>
      <c r="H816" s="246" t="s">
        <v>1</v>
      </c>
      <c r="I816" s="248"/>
      <c r="J816" s="244"/>
      <c r="K816" s="244"/>
      <c r="L816" s="249"/>
      <c r="M816" s="250"/>
      <c r="N816" s="251"/>
      <c r="O816" s="251"/>
      <c r="P816" s="251"/>
      <c r="Q816" s="251"/>
      <c r="R816" s="251"/>
      <c r="S816" s="251"/>
      <c r="T816" s="252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3" t="s">
        <v>150</v>
      </c>
      <c r="AU816" s="253" t="s">
        <v>92</v>
      </c>
      <c r="AV816" s="13" t="s">
        <v>87</v>
      </c>
      <c r="AW816" s="13" t="s">
        <v>36</v>
      </c>
      <c r="AX816" s="13" t="s">
        <v>82</v>
      </c>
      <c r="AY816" s="253" t="s">
        <v>142</v>
      </c>
    </row>
    <row r="817" s="13" customFormat="1">
      <c r="A817" s="13"/>
      <c r="B817" s="243"/>
      <c r="C817" s="244"/>
      <c r="D817" s="245" t="s">
        <v>150</v>
      </c>
      <c r="E817" s="246" t="s">
        <v>1</v>
      </c>
      <c r="F817" s="247" t="s">
        <v>256</v>
      </c>
      <c r="G817" s="244"/>
      <c r="H817" s="246" t="s">
        <v>1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3" t="s">
        <v>150</v>
      </c>
      <c r="AU817" s="253" t="s">
        <v>92</v>
      </c>
      <c r="AV817" s="13" t="s">
        <v>87</v>
      </c>
      <c r="AW817" s="13" t="s">
        <v>36</v>
      </c>
      <c r="AX817" s="13" t="s">
        <v>82</v>
      </c>
      <c r="AY817" s="253" t="s">
        <v>142</v>
      </c>
    </row>
    <row r="818" s="14" customFormat="1">
      <c r="A818" s="14"/>
      <c r="B818" s="254"/>
      <c r="C818" s="255"/>
      <c r="D818" s="245" t="s">
        <v>150</v>
      </c>
      <c r="E818" s="256" t="s">
        <v>1</v>
      </c>
      <c r="F818" s="257" t="s">
        <v>222</v>
      </c>
      <c r="G818" s="255"/>
      <c r="H818" s="258">
        <v>23.745000000000001</v>
      </c>
      <c r="I818" s="259"/>
      <c r="J818" s="255"/>
      <c r="K818" s="255"/>
      <c r="L818" s="260"/>
      <c r="M818" s="261"/>
      <c r="N818" s="262"/>
      <c r="O818" s="262"/>
      <c r="P818" s="262"/>
      <c r="Q818" s="262"/>
      <c r="R818" s="262"/>
      <c r="S818" s="262"/>
      <c r="T818" s="26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4" t="s">
        <v>150</v>
      </c>
      <c r="AU818" s="264" t="s">
        <v>92</v>
      </c>
      <c r="AV818" s="14" t="s">
        <v>92</v>
      </c>
      <c r="AW818" s="14" t="s">
        <v>36</v>
      </c>
      <c r="AX818" s="14" t="s">
        <v>82</v>
      </c>
      <c r="AY818" s="264" t="s">
        <v>142</v>
      </c>
    </row>
    <row r="819" s="13" customFormat="1">
      <c r="A819" s="13"/>
      <c r="B819" s="243"/>
      <c r="C819" s="244"/>
      <c r="D819" s="245" t="s">
        <v>150</v>
      </c>
      <c r="E819" s="246" t="s">
        <v>1</v>
      </c>
      <c r="F819" s="247" t="s">
        <v>151</v>
      </c>
      <c r="G819" s="244"/>
      <c r="H819" s="246" t="s">
        <v>1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3" t="s">
        <v>150</v>
      </c>
      <c r="AU819" s="253" t="s">
        <v>92</v>
      </c>
      <c r="AV819" s="13" t="s">
        <v>87</v>
      </c>
      <c r="AW819" s="13" t="s">
        <v>36</v>
      </c>
      <c r="AX819" s="13" t="s">
        <v>82</v>
      </c>
      <c r="AY819" s="253" t="s">
        <v>142</v>
      </c>
    </row>
    <row r="820" s="13" customFormat="1">
      <c r="A820" s="13"/>
      <c r="B820" s="243"/>
      <c r="C820" s="244"/>
      <c r="D820" s="245" t="s">
        <v>150</v>
      </c>
      <c r="E820" s="246" t="s">
        <v>1</v>
      </c>
      <c r="F820" s="247" t="s">
        <v>547</v>
      </c>
      <c r="G820" s="244"/>
      <c r="H820" s="246" t="s">
        <v>1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3" t="s">
        <v>150</v>
      </c>
      <c r="AU820" s="253" t="s">
        <v>92</v>
      </c>
      <c r="AV820" s="13" t="s">
        <v>87</v>
      </c>
      <c r="AW820" s="13" t="s">
        <v>36</v>
      </c>
      <c r="AX820" s="13" t="s">
        <v>82</v>
      </c>
      <c r="AY820" s="253" t="s">
        <v>142</v>
      </c>
    </row>
    <row r="821" s="13" customFormat="1">
      <c r="A821" s="13"/>
      <c r="B821" s="243"/>
      <c r="C821" s="244"/>
      <c r="D821" s="245" t="s">
        <v>150</v>
      </c>
      <c r="E821" s="246" t="s">
        <v>1</v>
      </c>
      <c r="F821" s="247" t="s">
        <v>529</v>
      </c>
      <c r="G821" s="244"/>
      <c r="H821" s="246" t="s">
        <v>1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3" t="s">
        <v>150</v>
      </c>
      <c r="AU821" s="253" t="s">
        <v>92</v>
      </c>
      <c r="AV821" s="13" t="s">
        <v>87</v>
      </c>
      <c r="AW821" s="13" t="s">
        <v>36</v>
      </c>
      <c r="AX821" s="13" t="s">
        <v>82</v>
      </c>
      <c r="AY821" s="253" t="s">
        <v>142</v>
      </c>
    </row>
    <row r="822" s="14" customFormat="1">
      <c r="A822" s="14"/>
      <c r="B822" s="254"/>
      <c r="C822" s="255"/>
      <c r="D822" s="245" t="s">
        <v>150</v>
      </c>
      <c r="E822" s="256" t="s">
        <v>1</v>
      </c>
      <c r="F822" s="257" t="s">
        <v>548</v>
      </c>
      <c r="G822" s="255"/>
      <c r="H822" s="258">
        <v>68.5</v>
      </c>
      <c r="I822" s="259"/>
      <c r="J822" s="255"/>
      <c r="K822" s="255"/>
      <c r="L822" s="260"/>
      <c r="M822" s="261"/>
      <c r="N822" s="262"/>
      <c r="O822" s="262"/>
      <c r="P822" s="262"/>
      <c r="Q822" s="262"/>
      <c r="R822" s="262"/>
      <c r="S822" s="262"/>
      <c r="T822" s="26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4" t="s">
        <v>150</v>
      </c>
      <c r="AU822" s="264" t="s">
        <v>92</v>
      </c>
      <c r="AV822" s="14" t="s">
        <v>92</v>
      </c>
      <c r="AW822" s="14" t="s">
        <v>36</v>
      </c>
      <c r="AX822" s="14" t="s">
        <v>82</v>
      </c>
      <c r="AY822" s="264" t="s">
        <v>142</v>
      </c>
    </row>
    <row r="823" s="15" customFormat="1">
      <c r="A823" s="15"/>
      <c r="B823" s="265"/>
      <c r="C823" s="266"/>
      <c r="D823" s="245" t="s">
        <v>150</v>
      </c>
      <c r="E823" s="267" t="s">
        <v>1</v>
      </c>
      <c r="F823" s="268" t="s">
        <v>157</v>
      </c>
      <c r="G823" s="266"/>
      <c r="H823" s="269">
        <v>92.245000000000005</v>
      </c>
      <c r="I823" s="270"/>
      <c r="J823" s="266"/>
      <c r="K823" s="266"/>
      <c r="L823" s="271"/>
      <c r="M823" s="272"/>
      <c r="N823" s="273"/>
      <c r="O823" s="273"/>
      <c r="P823" s="273"/>
      <c r="Q823" s="273"/>
      <c r="R823" s="273"/>
      <c r="S823" s="273"/>
      <c r="T823" s="274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75" t="s">
        <v>150</v>
      </c>
      <c r="AU823" s="275" t="s">
        <v>92</v>
      </c>
      <c r="AV823" s="15" t="s">
        <v>148</v>
      </c>
      <c r="AW823" s="15" t="s">
        <v>36</v>
      </c>
      <c r="AX823" s="15" t="s">
        <v>87</v>
      </c>
      <c r="AY823" s="275" t="s">
        <v>142</v>
      </c>
    </row>
    <row r="824" s="2" customFormat="1" ht="24" customHeight="1">
      <c r="A824" s="39"/>
      <c r="B824" s="40"/>
      <c r="C824" s="276" t="s">
        <v>682</v>
      </c>
      <c r="D824" s="276" t="s">
        <v>233</v>
      </c>
      <c r="E824" s="277" t="s">
        <v>683</v>
      </c>
      <c r="F824" s="278" t="s">
        <v>684</v>
      </c>
      <c r="G824" s="279" t="s">
        <v>625</v>
      </c>
      <c r="H824" s="280">
        <v>553.47000000000003</v>
      </c>
      <c r="I824" s="281"/>
      <c r="J824" s="282">
        <f>ROUND(I824*H824,2)</f>
        <v>0</v>
      </c>
      <c r="K824" s="278" t="s">
        <v>1</v>
      </c>
      <c r="L824" s="283"/>
      <c r="M824" s="284" t="s">
        <v>1</v>
      </c>
      <c r="N824" s="285" t="s">
        <v>47</v>
      </c>
      <c r="O824" s="92"/>
      <c r="P824" s="239">
        <f>O824*H824</f>
        <v>0</v>
      </c>
      <c r="Q824" s="239">
        <v>0.001</v>
      </c>
      <c r="R824" s="239">
        <f>Q824*H824</f>
        <v>0.55347000000000002</v>
      </c>
      <c r="S824" s="239">
        <v>0</v>
      </c>
      <c r="T824" s="240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1" t="s">
        <v>328</v>
      </c>
      <c r="AT824" s="241" t="s">
        <v>233</v>
      </c>
      <c r="AU824" s="241" t="s">
        <v>92</v>
      </c>
      <c r="AY824" s="18" t="s">
        <v>142</v>
      </c>
      <c r="BE824" s="242">
        <f>IF(N824="základní",J824,0)</f>
        <v>0</v>
      </c>
      <c r="BF824" s="242">
        <f>IF(N824="snížená",J824,0)</f>
        <v>0</v>
      </c>
      <c r="BG824" s="242">
        <f>IF(N824="zákl. přenesená",J824,0)</f>
        <v>0</v>
      </c>
      <c r="BH824" s="242">
        <f>IF(N824="sníž. přenesená",J824,0)</f>
        <v>0</v>
      </c>
      <c r="BI824" s="242">
        <f>IF(N824="nulová",J824,0)</f>
        <v>0</v>
      </c>
      <c r="BJ824" s="18" t="s">
        <v>87</v>
      </c>
      <c r="BK824" s="242">
        <f>ROUND(I824*H824,2)</f>
        <v>0</v>
      </c>
      <c r="BL824" s="18" t="s">
        <v>239</v>
      </c>
      <c r="BM824" s="241" t="s">
        <v>685</v>
      </c>
    </row>
    <row r="825" s="13" customFormat="1">
      <c r="A825" s="13"/>
      <c r="B825" s="243"/>
      <c r="C825" s="244"/>
      <c r="D825" s="245" t="s">
        <v>150</v>
      </c>
      <c r="E825" s="246" t="s">
        <v>1</v>
      </c>
      <c r="F825" s="247" t="s">
        <v>151</v>
      </c>
      <c r="G825" s="244"/>
      <c r="H825" s="246" t="s">
        <v>1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3" t="s">
        <v>150</v>
      </c>
      <c r="AU825" s="253" t="s">
        <v>92</v>
      </c>
      <c r="AV825" s="13" t="s">
        <v>87</v>
      </c>
      <c r="AW825" s="13" t="s">
        <v>36</v>
      </c>
      <c r="AX825" s="13" t="s">
        <v>82</v>
      </c>
      <c r="AY825" s="253" t="s">
        <v>142</v>
      </c>
    </row>
    <row r="826" s="13" customFormat="1">
      <c r="A826" s="13"/>
      <c r="B826" s="243"/>
      <c r="C826" s="244"/>
      <c r="D826" s="245" t="s">
        <v>150</v>
      </c>
      <c r="E826" s="246" t="s">
        <v>1</v>
      </c>
      <c r="F826" s="247" t="s">
        <v>152</v>
      </c>
      <c r="G826" s="244"/>
      <c r="H826" s="246" t="s">
        <v>1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3" t="s">
        <v>150</v>
      </c>
      <c r="AU826" s="253" t="s">
        <v>92</v>
      </c>
      <c r="AV826" s="13" t="s">
        <v>87</v>
      </c>
      <c r="AW826" s="13" t="s">
        <v>36</v>
      </c>
      <c r="AX826" s="13" t="s">
        <v>82</v>
      </c>
      <c r="AY826" s="253" t="s">
        <v>142</v>
      </c>
    </row>
    <row r="827" s="13" customFormat="1">
      <c r="A827" s="13"/>
      <c r="B827" s="243"/>
      <c r="C827" s="244"/>
      <c r="D827" s="245" t="s">
        <v>150</v>
      </c>
      <c r="E827" s="246" t="s">
        <v>1</v>
      </c>
      <c r="F827" s="247" t="s">
        <v>154</v>
      </c>
      <c r="G827" s="244"/>
      <c r="H827" s="246" t="s">
        <v>1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3" t="s">
        <v>150</v>
      </c>
      <c r="AU827" s="253" t="s">
        <v>92</v>
      </c>
      <c r="AV827" s="13" t="s">
        <v>87</v>
      </c>
      <c r="AW827" s="13" t="s">
        <v>36</v>
      </c>
      <c r="AX827" s="13" t="s">
        <v>82</v>
      </c>
      <c r="AY827" s="253" t="s">
        <v>142</v>
      </c>
    </row>
    <row r="828" s="13" customFormat="1">
      <c r="A828" s="13"/>
      <c r="B828" s="243"/>
      <c r="C828" s="244"/>
      <c r="D828" s="245" t="s">
        <v>150</v>
      </c>
      <c r="E828" s="246" t="s">
        <v>1</v>
      </c>
      <c r="F828" s="247" t="s">
        <v>205</v>
      </c>
      <c r="G828" s="244"/>
      <c r="H828" s="246" t="s">
        <v>1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3" t="s">
        <v>150</v>
      </c>
      <c r="AU828" s="253" t="s">
        <v>92</v>
      </c>
      <c r="AV828" s="13" t="s">
        <v>87</v>
      </c>
      <c r="AW828" s="13" t="s">
        <v>36</v>
      </c>
      <c r="AX828" s="13" t="s">
        <v>82</v>
      </c>
      <c r="AY828" s="253" t="s">
        <v>142</v>
      </c>
    </row>
    <row r="829" s="13" customFormat="1">
      <c r="A829" s="13"/>
      <c r="B829" s="243"/>
      <c r="C829" s="244"/>
      <c r="D829" s="245" t="s">
        <v>150</v>
      </c>
      <c r="E829" s="246" t="s">
        <v>1</v>
      </c>
      <c r="F829" s="247" t="s">
        <v>256</v>
      </c>
      <c r="G829" s="244"/>
      <c r="H829" s="246" t="s">
        <v>1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3" t="s">
        <v>150</v>
      </c>
      <c r="AU829" s="253" t="s">
        <v>92</v>
      </c>
      <c r="AV829" s="13" t="s">
        <v>87</v>
      </c>
      <c r="AW829" s="13" t="s">
        <v>36</v>
      </c>
      <c r="AX829" s="13" t="s">
        <v>82</v>
      </c>
      <c r="AY829" s="253" t="s">
        <v>142</v>
      </c>
    </row>
    <row r="830" s="14" customFormat="1">
      <c r="A830" s="14"/>
      <c r="B830" s="254"/>
      <c r="C830" s="255"/>
      <c r="D830" s="245" t="s">
        <v>150</v>
      </c>
      <c r="E830" s="256" t="s">
        <v>1</v>
      </c>
      <c r="F830" s="257" t="s">
        <v>222</v>
      </c>
      <c r="G830" s="255"/>
      <c r="H830" s="258">
        <v>23.745000000000001</v>
      </c>
      <c r="I830" s="259"/>
      <c r="J830" s="255"/>
      <c r="K830" s="255"/>
      <c r="L830" s="260"/>
      <c r="M830" s="261"/>
      <c r="N830" s="262"/>
      <c r="O830" s="262"/>
      <c r="P830" s="262"/>
      <c r="Q830" s="262"/>
      <c r="R830" s="262"/>
      <c r="S830" s="262"/>
      <c r="T830" s="26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4" t="s">
        <v>150</v>
      </c>
      <c r="AU830" s="264" t="s">
        <v>92</v>
      </c>
      <c r="AV830" s="14" t="s">
        <v>92</v>
      </c>
      <c r="AW830" s="14" t="s">
        <v>36</v>
      </c>
      <c r="AX830" s="14" t="s">
        <v>82</v>
      </c>
      <c r="AY830" s="264" t="s">
        <v>142</v>
      </c>
    </row>
    <row r="831" s="13" customFormat="1">
      <c r="A831" s="13"/>
      <c r="B831" s="243"/>
      <c r="C831" s="244"/>
      <c r="D831" s="245" t="s">
        <v>150</v>
      </c>
      <c r="E831" s="246" t="s">
        <v>1</v>
      </c>
      <c r="F831" s="247" t="s">
        <v>151</v>
      </c>
      <c r="G831" s="244"/>
      <c r="H831" s="246" t="s">
        <v>1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3" t="s">
        <v>150</v>
      </c>
      <c r="AU831" s="253" t="s">
        <v>92</v>
      </c>
      <c r="AV831" s="13" t="s">
        <v>87</v>
      </c>
      <c r="AW831" s="13" t="s">
        <v>36</v>
      </c>
      <c r="AX831" s="13" t="s">
        <v>82</v>
      </c>
      <c r="AY831" s="253" t="s">
        <v>142</v>
      </c>
    </row>
    <row r="832" s="13" customFormat="1">
      <c r="A832" s="13"/>
      <c r="B832" s="243"/>
      <c r="C832" s="244"/>
      <c r="D832" s="245" t="s">
        <v>150</v>
      </c>
      <c r="E832" s="246" t="s">
        <v>1</v>
      </c>
      <c r="F832" s="247" t="s">
        <v>547</v>
      </c>
      <c r="G832" s="244"/>
      <c r="H832" s="246" t="s">
        <v>1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3" t="s">
        <v>150</v>
      </c>
      <c r="AU832" s="253" t="s">
        <v>92</v>
      </c>
      <c r="AV832" s="13" t="s">
        <v>87</v>
      </c>
      <c r="AW832" s="13" t="s">
        <v>36</v>
      </c>
      <c r="AX832" s="13" t="s">
        <v>82</v>
      </c>
      <c r="AY832" s="253" t="s">
        <v>142</v>
      </c>
    </row>
    <row r="833" s="13" customFormat="1">
      <c r="A833" s="13"/>
      <c r="B833" s="243"/>
      <c r="C833" s="244"/>
      <c r="D833" s="245" t="s">
        <v>150</v>
      </c>
      <c r="E833" s="246" t="s">
        <v>1</v>
      </c>
      <c r="F833" s="247" t="s">
        <v>529</v>
      </c>
      <c r="G833" s="244"/>
      <c r="H833" s="246" t="s">
        <v>1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3" t="s">
        <v>150</v>
      </c>
      <c r="AU833" s="253" t="s">
        <v>92</v>
      </c>
      <c r="AV833" s="13" t="s">
        <v>87</v>
      </c>
      <c r="AW833" s="13" t="s">
        <v>36</v>
      </c>
      <c r="AX833" s="13" t="s">
        <v>82</v>
      </c>
      <c r="AY833" s="253" t="s">
        <v>142</v>
      </c>
    </row>
    <row r="834" s="14" customFormat="1">
      <c r="A834" s="14"/>
      <c r="B834" s="254"/>
      <c r="C834" s="255"/>
      <c r="D834" s="245" t="s">
        <v>150</v>
      </c>
      <c r="E834" s="256" t="s">
        <v>1</v>
      </c>
      <c r="F834" s="257" t="s">
        <v>548</v>
      </c>
      <c r="G834" s="255"/>
      <c r="H834" s="258">
        <v>68.5</v>
      </c>
      <c r="I834" s="259"/>
      <c r="J834" s="255"/>
      <c r="K834" s="255"/>
      <c r="L834" s="260"/>
      <c r="M834" s="261"/>
      <c r="N834" s="262"/>
      <c r="O834" s="262"/>
      <c r="P834" s="262"/>
      <c r="Q834" s="262"/>
      <c r="R834" s="262"/>
      <c r="S834" s="262"/>
      <c r="T834" s="26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64" t="s">
        <v>150</v>
      </c>
      <c r="AU834" s="264" t="s">
        <v>92</v>
      </c>
      <c r="AV834" s="14" t="s">
        <v>92</v>
      </c>
      <c r="AW834" s="14" t="s">
        <v>36</v>
      </c>
      <c r="AX834" s="14" t="s">
        <v>82</v>
      </c>
      <c r="AY834" s="264" t="s">
        <v>142</v>
      </c>
    </row>
    <row r="835" s="15" customFormat="1">
      <c r="A835" s="15"/>
      <c r="B835" s="265"/>
      <c r="C835" s="266"/>
      <c r="D835" s="245" t="s">
        <v>150</v>
      </c>
      <c r="E835" s="267" t="s">
        <v>1</v>
      </c>
      <c r="F835" s="268" t="s">
        <v>157</v>
      </c>
      <c r="G835" s="266"/>
      <c r="H835" s="269">
        <v>92.245000000000005</v>
      </c>
      <c r="I835" s="270"/>
      <c r="J835" s="266"/>
      <c r="K835" s="266"/>
      <c r="L835" s="271"/>
      <c r="M835" s="272"/>
      <c r="N835" s="273"/>
      <c r="O835" s="273"/>
      <c r="P835" s="273"/>
      <c r="Q835" s="273"/>
      <c r="R835" s="273"/>
      <c r="S835" s="273"/>
      <c r="T835" s="274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75" t="s">
        <v>150</v>
      </c>
      <c r="AU835" s="275" t="s">
        <v>92</v>
      </c>
      <c r="AV835" s="15" t="s">
        <v>148</v>
      </c>
      <c r="AW835" s="15" t="s">
        <v>36</v>
      </c>
      <c r="AX835" s="15" t="s">
        <v>87</v>
      </c>
      <c r="AY835" s="275" t="s">
        <v>142</v>
      </c>
    </row>
    <row r="836" s="14" customFormat="1">
      <c r="A836" s="14"/>
      <c r="B836" s="254"/>
      <c r="C836" s="255"/>
      <c r="D836" s="245" t="s">
        <v>150</v>
      </c>
      <c r="E836" s="255"/>
      <c r="F836" s="257" t="s">
        <v>686</v>
      </c>
      <c r="G836" s="255"/>
      <c r="H836" s="258">
        <v>553.47000000000003</v>
      </c>
      <c r="I836" s="259"/>
      <c r="J836" s="255"/>
      <c r="K836" s="255"/>
      <c r="L836" s="260"/>
      <c r="M836" s="261"/>
      <c r="N836" s="262"/>
      <c r="O836" s="262"/>
      <c r="P836" s="262"/>
      <c r="Q836" s="262"/>
      <c r="R836" s="262"/>
      <c r="S836" s="262"/>
      <c r="T836" s="26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4" t="s">
        <v>150</v>
      </c>
      <c r="AU836" s="264" t="s">
        <v>92</v>
      </c>
      <c r="AV836" s="14" t="s">
        <v>92</v>
      </c>
      <c r="AW836" s="14" t="s">
        <v>4</v>
      </c>
      <c r="AX836" s="14" t="s">
        <v>87</v>
      </c>
      <c r="AY836" s="264" t="s">
        <v>142</v>
      </c>
    </row>
    <row r="837" s="2" customFormat="1" ht="24" customHeight="1">
      <c r="A837" s="39"/>
      <c r="B837" s="40"/>
      <c r="C837" s="230" t="s">
        <v>687</v>
      </c>
      <c r="D837" s="230" t="s">
        <v>144</v>
      </c>
      <c r="E837" s="231" t="s">
        <v>688</v>
      </c>
      <c r="F837" s="232" t="s">
        <v>689</v>
      </c>
      <c r="G837" s="233" t="s">
        <v>90</v>
      </c>
      <c r="H837" s="234">
        <v>6.9000000000000004</v>
      </c>
      <c r="I837" s="235"/>
      <c r="J837" s="236">
        <f>ROUND(I837*H837,2)</f>
        <v>0</v>
      </c>
      <c r="K837" s="232" t="s">
        <v>147</v>
      </c>
      <c r="L837" s="45"/>
      <c r="M837" s="237" t="s">
        <v>1</v>
      </c>
      <c r="N837" s="238" t="s">
        <v>47</v>
      </c>
      <c r="O837" s="92"/>
      <c r="P837" s="239">
        <f>O837*H837</f>
        <v>0</v>
      </c>
      <c r="Q837" s="239">
        <v>0</v>
      </c>
      <c r="R837" s="239">
        <f>Q837*H837</f>
        <v>0</v>
      </c>
      <c r="S837" s="239">
        <v>0</v>
      </c>
      <c r="T837" s="240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1" t="s">
        <v>239</v>
      </c>
      <c r="AT837" s="241" t="s">
        <v>144</v>
      </c>
      <c r="AU837" s="241" t="s">
        <v>92</v>
      </c>
      <c r="AY837" s="18" t="s">
        <v>142</v>
      </c>
      <c r="BE837" s="242">
        <f>IF(N837="základní",J837,0)</f>
        <v>0</v>
      </c>
      <c r="BF837" s="242">
        <f>IF(N837="snížená",J837,0)</f>
        <v>0</v>
      </c>
      <c r="BG837" s="242">
        <f>IF(N837="zákl. přenesená",J837,0)</f>
        <v>0</v>
      </c>
      <c r="BH837" s="242">
        <f>IF(N837="sníž. přenesená",J837,0)</f>
        <v>0</v>
      </c>
      <c r="BI837" s="242">
        <f>IF(N837="nulová",J837,0)</f>
        <v>0</v>
      </c>
      <c r="BJ837" s="18" t="s">
        <v>87</v>
      </c>
      <c r="BK837" s="242">
        <f>ROUND(I837*H837,2)</f>
        <v>0</v>
      </c>
      <c r="BL837" s="18" t="s">
        <v>239</v>
      </c>
      <c r="BM837" s="241" t="s">
        <v>690</v>
      </c>
    </row>
    <row r="838" s="13" customFormat="1">
      <c r="A838" s="13"/>
      <c r="B838" s="243"/>
      <c r="C838" s="244"/>
      <c r="D838" s="245" t="s">
        <v>150</v>
      </c>
      <c r="E838" s="246" t="s">
        <v>1</v>
      </c>
      <c r="F838" s="247" t="s">
        <v>151</v>
      </c>
      <c r="G838" s="244"/>
      <c r="H838" s="246" t="s">
        <v>1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3" t="s">
        <v>150</v>
      </c>
      <c r="AU838" s="253" t="s">
        <v>92</v>
      </c>
      <c r="AV838" s="13" t="s">
        <v>87</v>
      </c>
      <c r="AW838" s="13" t="s">
        <v>36</v>
      </c>
      <c r="AX838" s="13" t="s">
        <v>82</v>
      </c>
      <c r="AY838" s="253" t="s">
        <v>142</v>
      </c>
    </row>
    <row r="839" s="13" customFormat="1">
      <c r="A839" s="13"/>
      <c r="B839" s="243"/>
      <c r="C839" s="244"/>
      <c r="D839" s="245" t="s">
        <v>150</v>
      </c>
      <c r="E839" s="246" t="s">
        <v>1</v>
      </c>
      <c r="F839" s="247" t="s">
        <v>152</v>
      </c>
      <c r="G839" s="244"/>
      <c r="H839" s="246" t="s">
        <v>1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3" t="s">
        <v>150</v>
      </c>
      <c r="AU839" s="253" t="s">
        <v>92</v>
      </c>
      <c r="AV839" s="13" t="s">
        <v>87</v>
      </c>
      <c r="AW839" s="13" t="s">
        <v>36</v>
      </c>
      <c r="AX839" s="13" t="s">
        <v>82</v>
      </c>
      <c r="AY839" s="253" t="s">
        <v>142</v>
      </c>
    </row>
    <row r="840" s="13" customFormat="1">
      <c r="A840" s="13"/>
      <c r="B840" s="243"/>
      <c r="C840" s="244"/>
      <c r="D840" s="245" t="s">
        <v>150</v>
      </c>
      <c r="E840" s="246" t="s">
        <v>1</v>
      </c>
      <c r="F840" s="247" t="s">
        <v>154</v>
      </c>
      <c r="G840" s="244"/>
      <c r="H840" s="246" t="s">
        <v>1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3" t="s">
        <v>150</v>
      </c>
      <c r="AU840" s="253" t="s">
        <v>92</v>
      </c>
      <c r="AV840" s="13" t="s">
        <v>87</v>
      </c>
      <c r="AW840" s="13" t="s">
        <v>36</v>
      </c>
      <c r="AX840" s="13" t="s">
        <v>82</v>
      </c>
      <c r="AY840" s="253" t="s">
        <v>142</v>
      </c>
    </row>
    <row r="841" s="13" customFormat="1">
      <c r="A841" s="13"/>
      <c r="B841" s="243"/>
      <c r="C841" s="244"/>
      <c r="D841" s="245" t="s">
        <v>150</v>
      </c>
      <c r="E841" s="246" t="s">
        <v>1</v>
      </c>
      <c r="F841" s="247" t="s">
        <v>205</v>
      </c>
      <c r="G841" s="244"/>
      <c r="H841" s="246" t="s">
        <v>1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3" t="s">
        <v>150</v>
      </c>
      <c r="AU841" s="253" t="s">
        <v>92</v>
      </c>
      <c r="AV841" s="13" t="s">
        <v>87</v>
      </c>
      <c r="AW841" s="13" t="s">
        <v>36</v>
      </c>
      <c r="AX841" s="13" t="s">
        <v>82</v>
      </c>
      <c r="AY841" s="253" t="s">
        <v>142</v>
      </c>
    </row>
    <row r="842" s="13" customFormat="1">
      <c r="A842" s="13"/>
      <c r="B842" s="243"/>
      <c r="C842" s="244"/>
      <c r="D842" s="245" t="s">
        <v>150</v>
      </c>
      <c r="E842" s="246" t="s">
        <v>1</v>
      </c>
      <c r="F842" s="247" t="s">
        <v>256</v>
      </c>
      <c r="G842" s="244"/>
      <c r="H842" s="246" t="s">
        <v>1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3" t="s">
        <v>150</v>
      </c>
      <c r="AU842" s="253" t="s">
        <v>92</v>
      </c>
      <c r="AV842" s="13" t="s">
        <v>87</v>
      </c>
      <c r="AW842" s="13" t="s">
        <v>36</v>
      </c>
      <c r="AX842" s="13" t="s">
        <v>82</v>
      </c>
      <c r="AY842" s="253" t="s">
        <v>142</v>
      </c>
    </row>
    <row r="843" s="14" customFormat="1">
      <c r="A843" s="14"/>
      <c r="B843" s="254"/>
      <c r="C843" s="255"/>
      <c r="D843" s="245" t="s">
        <v>150</v>
      </c>
      <c r="E843" s="256" t="s">
        <v>1</v>
      </c>
      <c r="F843" s="257" t="s">
        <v>632</v>
      </c>
      <c r="G843" s="255"/>
      <c r="H843" s="258">
        <v>6.9000000000000004</v>
      </c>
      <c r="I843" s="259"/>
      <c r="J843" s="255"/>
      <c r="K843" s="255"/>
      <c r="L843" s="260"/>
      <c r="M843" s="261"/>
      <c r="N843" s="262"/>
      <c r="O843" s="262"/>
      <c r="P843" s="262"/>
      <c r="Q843" s="262"/>
      <c r="R843" s="262"/>
      <c r="S843" s="262"/>
      <c r="T843" s="26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64" t="s">
        <v>150</v>
      </c>
      <c r="AU843" s="264" t="s">
        <v>92</v>
      </c>
      <c r="AV843" s="14" t="s">
        <v>92</v>
      </c>
      <c r="AW843" s="14" t="s">
        <v>36</v>
      </c>
      <c r="AX843" s="14" t="s">
        <v>82</v>
      </c>
      <c r="AY843" s="264" t="s">
        <v>142</v>
      </c>
    </row>
    <row r="844" s="15" customFormat="1">
      <c r="A844" s="15"/>
      <c r="B844" s="265"/>
      <c r="C844" s="266"/>
      <c r="D844" s="245" t="s">
        <v>150</v>
      </c>
      <c r="E844" s="267" t="s">
        <v>1</v>
      </c>
      <c r="F844" s="268" t="s">
        <v>157</v>
      </c>
      <c r="G844" s="266"/>
      <c r="H844" s="269">
        <v>6.9000000000000004</v>
      </c>
      <c r="I844" s="270"/>
      <c r="J844" s="266"/>
      <c r="K844" s="266"/>
      <c r="L844" s="271"/>
      <c r="M844" s="272"/>
      <c r="N844" s="273"/>
      <c r="O844" s="273"/>
      <c r="P844" s="273"/>
      <c r="Q844" s="273"/>
      <c r="R844" s="273"/>
      <c r="S844" s="273"/>
      <c r="T844" s="274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75" t="s">
        <v>150</v>
      </c>
      <c r="AU844" s="275" t="s">
        <v>92</v>
      </c>
      <c r="AV844" s="15" t="s">
        <v>148</v>
      </c>
      <c r="AW844" s="15" t="s">
        <v>36</v>
      </c>
      <c r="AX844" s="15" t="s">
        <v>87</v>
      </c>
      <c r="AY844" s="275" t="s">
        <v>142</v>
      </c>
    </row>
    <row r="845" s="2" customFormat="1" ht="24" customHeight="1">
      <c r="A845" s="39"/>
      <c r="B845" s="40"/>
      <c r="C845" s="276" t="s">
        <v>691</v>
      </c>
      <c r="D845" s="276" t="s">
        <v>233</v>
      </c>
      <c r="E845" s="277" t="s">
        <v>676</v>
      </c>
      <c r="F845" s="278" t="s">
        <v>677</v>
      </c>
      <c r="G845" s="279" t="s">
        <v>625</v>
      </c>
      <c r="H845" s="280">
        <v>27.600000000000001</v>
      </c>
      <c r="I845" s="281"/>
      <c r="J845" s="282">
        <f>ROUND(I845*H845,2)</f>
        <v>0</v>
      </c>
      <c r="K845" s="278" t="s">
        <v>1</v>
      </c>
      <c r="L845" s="283"/>
      <c r="M845" s="284" t="s">
        <v>1</v>
      </c>
      <c r="N845" s="285" t="s">
        <v>47</v>
      </c>
      <c r="O845" s="92"/>
      <c r="P845" s="239">
        <f>O845*H845</f>
        <v>0</v>
      </c>
      <c r="Q845" s="239">
        <v>0.001</v>
      </c>
      <c r="R845" s="239">
        <f>Q845*H845</f>
        <v>0.027600000000000003</v>
      </c>
      <c r="S845" s="239">
        <v>0</v>
      </c>
      <c r="T845" s="240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1" t="s">
        <v>328</v>
      </c>
      <c r="AT845" s="241" t="s">
        <v>233</v>
      </c>
      <c r="AU845" s="241" t="s">
        <v>92</v>
      </c>
      <c r="AY845" s="18" t="s">
        <v>142</v>
      </c>
      <c r="BE845" s="242">
        <f>IF(N845="základní",J845,0)</f>
        <v>0</v>
      </c>
      <c r="BF845" s="242">
        <f>IF(N845="snížená",J845,0)</f>
        <v>0</v>
      </c>
      <c r="BG845" s="242">
        <f>IF(N845="zákl. přenesená",J845,0)</f>
        <v>0</v>
      </c>
      <c r="BH845" s="242">
        <f>IF(N845="sníž. přenesená",J845,0)</f>
        <v>0</v>
      </c>
      <c r="BI845" s="242">
        <f>IF(N845="nulová",J845,0)</f>
        <v>0</v>
      </c>
      <c r="BJ845" s="18" t="s">
        <v>87</v>
      </c>
      <c r="BK845" s="242">
        <f>ROUND(I845*H845,2)</f>
        <v>0</v>
      </c>
      <c r="BL845" s="18" t="s">
        <v>239</v>
      </c>
      <c r="BM845" s="241" t="s">
        <v>692</v>
      </c>
    </row>
    <row r="846" s="13" customFormat="1">
      <c r="A846" s="13"/>
      <c r="B846" s="243"/>
      <c r="C846" s="244"/>
      <c r="D846" s="245" t="s">
        <v>150</v>
      </c>
      <c r="E846" s="246" t="s">
        <v>1</v>
      </c>
      <c r="F846" s="247" t="s">
        <v>151</v>
      </c>
      <c r="G846" s="244"/>
      <c r="H846" s="246" t="s">
        <v>1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3" t="s">
        <v>150</v>
      </c>
      <c r="AU846" s="253" t="s">
        <v>92</v>
      </c>
      <c r="AV846" s="13" t="s">
        <v>87</v>
      </c>
      <c r="AW846" s="13" t="s">
        <v>36</v>
      </c>
      <c r="AX846" s="13" t="s">
        <v>82</v>
      </c>
      <c r="AY846" s="253" t="s">
        <v>142</v>
      </c>
    </row>
    <row r="847" s="13" customFormat="1">
      <c r="A847" s="13"/>
      <c r="B847" s="243"/>
      <c r="C847" s="244"/>
      <c r="D847" s="245" t="s">
        <v>150</v>
      </c>
      <c r="E847" s="246" t="s">
        <v>1</v>
      </c>
      <c r="F847" s="247" t="s">
        <v>152</v>
      </c>
      <c r="G847" s="244"/>
      <c r="H847" s="246" t="s">
        <v>1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3" t="s">
        <v>150</v>
      </c>
      <c r="AU847" s="253" t="s">
        <v>92</v>
      </c>
      <c r="AV847" s="13" t="s">
        <v>87</v>
      </c>
      <c r="AW847" s="13" t="s">
        <v>36</v>
      </c>
      <c r="AX847" s="13" t="s">
        <v>82</v>
      </c>
      <c r="AY847" s="253" t="s">
        <v>142</v>
      </c>
    </row>
    <row r="848" s="13" customFormat="1">
      <c r="A848" s="13"/>
      <c r="B848" s="243"/>
      <c r="C848" s="244"/>
      <c r="D848" s="245" t="s">
        <v>150</v>
      </c>
      <c r="E848" s="246" t="s">
        <v>1</v>
      </c>
      <c r="F848" s="247" t="s">
        <v>154</v>
      </c>
      <c r="G848" s="244"/>
      <c r="H848" s="246" t="s">
        <v>1</v>
      </c>
      <c r="I848" s="248"/>
      <c r="J848" s="244"/>
      <c r="K848" s="244"/>
      <c r="L848" s="249"/>
      <c r="M848" s="250"/>
      <c r="N848" s="251"/>
      <c r="O848" s="251"/>
      <c r="P848" s="251"/>
      <c r="Q848" s="251"/>
      <c r="R848" s="251"/>
      <c r="S848" s="251"/>
      <c r="T848" s="252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3" t="s">
        <v>150</v>
      </c>
      <c r="AU848" s="253" t="s">
        <v>92</v>
      </c>
      <c r="AV848" s="13" t="s">
        <v>87</v>
      </c>
      <c r="AW848" s="13" t="s">
        <v>36</v>
      </c>
      <c r="AX848" s="13" t="s">
        <v>82</v>
      </c>
      <c r="AY848" s="253" t="s">
        <v>142</v>
      </c>
    </row>
    <row r="849" s="13" customFormat="1">
      <c r="A849" s="13"/>
      <c r="B849" s="243"/>
      <c r="C849" s="244"/>
      <c r="D849" s="245" t="s">
        <v>150</v>
      </c>
      <c r="E849" s="246" t="s">
        <v>1</v>
      </c>
      <c r="F849" s="247" t="s">
        <v>205</v>
      </c>
      <c r="G849" s="244"/>
      <c r="H849" s="246" t="s">
        <v>1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3" t="s">
        <v>150</v>
      </c>
      <c r="AU849" s="253" t="s">
        <v>92</v>
      </c>
      <c r="AV849" s="13" t="s">
        <v>87</v>
      </c>
      <c r="AW849" s="13" t="s">
        <v>36</v>
      </c>
      <c r="AX849" s="13" t="s">
        <v>82</v>
      </c>
      <c r="AY849" s="253" t="s">
        <v>142</v>
      </c>
    </row>
    <row r="850" s="13" customFormat="1">
      <c r="A850" s="13"/>
      <c r="B850" s="243"/>
      <c r="C850" s="244"/>
      <c r="D850" s="245" t="s">
        <v>150</v>
      </c>
      <c r="E850" s="246" t="s">
        <v>1</v>
      </c>
      <c r="F850" s="247" t="s">
        <v>256</v>
      </c>
      <c r="G850" s="244"/>
      <c r="H850" s="246" t="s">
        <v>1</v>
      </c>
      <c r="I850" s="248"/>
      <c r="J850" s="244"/>
      <c r="K850" s="244"/>
      <c r="L850" s="249"/>
      <c r="M850" s="250"/>
      <c r="N850" s="251"/>
      <c r="O850" s="251"/>
      <c r="P850" s="251"/>
      <c r="Q850" s="251"/>
      <c r="R850" s="251"/>
      <c r="S850" s="251"/>
      <c r="T850" s="252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3" t="s">
        <v>150</v>
      </c>
      <c r="AU850" s="253" t="s">
        <v>92</v>
      </c>
      <c r="AV850" s="13" t="s">
        <v>87</v>
      </c>
      <c r="AW850" s="13" t="s">
        <v>36</v>
      </c>
      <c r="AX850" s="13" t="s">
        <v>82</v>
      </c>
      <c r="AY850" s="253" t="s">
        <v>142</v>
      </c>
    </row>
    <row r="851" s="14" customFormat="1">
      <c r="A851" s="14"/>
      <c r="B851" s="254"/>
      <c r="C851" s="255"/>
      <c r="D851" s="245" t="s">
        <v>150</v>
      </c>
      <c r="E851" s="256" t="s">
        <v>1</v>
      </c>
      <c r="F851" s="257" t="s">
        <v>632</v>
      </c>
      <c r="G851" s="255"/>
      <c r="H851" s="258">
        <v>6.9000000000000004</v>
      </c>
      <c r="I851" s="259"/>
      <c r="J851" s="255"/>
      <c r="K851" s="255"/>
      <c r="L851" s="260"/>
      <c r="M851" s="261"/>
      <c r="N851" s="262"/>
      <c r="O851" s="262"/>
      <c r="P851" s="262"/>
      <c r="Q851" s="262"/>
      <c r="R851" s="262"/>
      <c r="S851" s="262"/>
      <c r="T851" s="26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64" t="s">
        <v>150</v>
      </c>
      <c r="AU851" s="264" t="s">
        <v>92</v>
      </c>
      <c r="AV851" s="14" t="s">
        <v>92</v>
      </c>
      <c r="AW851" s="14" t="s">
        <v>36</v>
      </c>
      <c r="AX851" s="14" t="s">
        <v>82</v>
      </c>
      <c r="AY851" s="264" t="s">
        <v>142</v>
      </c>
    </row>
    <row r="852" s="15" customFormat="1">
      <c r="A852" s="15"/>
      <c r="B852" s="265"/>
      <c r="C852" s="266"/>
      <c r="D852" s="245" t="s">
        <v>150</v>
      </c>
      <c r="E852" s="267" t="s">
        <v>1</v>
      </c>
      <c r="F852" s="268" t="s">
        <v>157</v>
      </c>
      <c r="G852" s="266"/>
      <c r="H852" s="269">
        <v>6.9000000000000004</v>
      </c>
      <c r="I852" s="270"/>
      <c r="J852" s="266"/>
      <c r="K852" s="266"/>
      <c r="L852" s="271"/>
      <c r="M852" s="272"/>
      <c r="N852" s="273"/>
      <c r="O852" s="273"/>
      <c r="P852" s="273"/>
      <c r="Q852" s="273"/>
      <c r="R852" s="273"/>
      <c r="S852" s="273"/>
      <c r="T852" s="274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75" t="s">
        <v>150</v>
      </c>
      <c r="AU852" s="275" t="s">
        <v>92</v>
      </c>
      <c r="AV852" s="15" t="s">
        <v>148</v>
      </c>
      <c r="AW852" s="15" t="s">
        <v>36</v>
      </c>
      <c r="AX852" s="15" t="s">
        <v>87</v>
      </c>
      <c r="AY852" s="275" t="s">
        <v>142</v>
      </c>
    </row>
    <row r="853" s="14" customFormat="1">
      <c r="A853" s="14"/>
      <c r="B853" s="254"/>
      <c r="C853" s="255"/>
      <c r="D853" s="245" t="s">
        <v>150</v>
      </c>
      <c r="E853" s="255"/>
      <c r="F853" s="257" t="s">
        <v>693</v>
      </c>
      <c r="G853" s="255"/>
      <c r="H853" s="258">
        <v>27.600000000000001</v>
      </c>
      <c r="I853" s="259"/>
      <c r="J853" s="255"/>
      <c r="K853" s="255"/>
      <c r="L853" s="260"/>
      <c r="M853" s="261"/>
      <c r="N853" s="262"/>
      <c r="O853" s="262"/>
      <c r="P853" s="262"/>
      <c r="Q853" s="262"/>
      <c r="R853" s="262"/>
      <c r="S853" s="262"/>
      <c r="T853" s="26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64" t="s">
        <v>150</v>
      </c>
      <c r="AU853" s="264" t="s">
        <v>92</v>
      </c>
      <c r="AV853" s="14" t="s">
        <v>92</v>
      </c>
      <c r="AW853" s="14" t="s">
        <v>4</v>
      </c>
      <c r="AX853" s="14" t="s">
        <v>87</v>
      </c>
      <c r="AY853" s="264" t="s">
        <v>142</v>
      </c>
    </row>
    <row r="854" s="2" customFormat="1" ht="24" customHeight="1">
      <c r="A854" s="39"/>
      <c r="B854" s="40"/>
      <c r="C854" s="230" t="s">
        <v>694</v>
      </c>
      <c r="D854" s="230" t="s">
        <v>144</v>
      </c>
      <c r="E854" s="231" t="s">
        <v>695</v>
      </c>
      <c r="F854" s="232" t="s">
        <v>696</v>
      </c>
      <c r="G854" s="233" t="s">
        <v>230</v>
      </c>
      <c r="H854" s="234">
        <v>85</v>
      </c>
      <c r="I854" s="235"/>
      <c r="J854" s="236">
        <f>ROUND(I854*H854,2)</f>
        <v>0</v>
      </c>
      <c r="K854" s="232" t="s">
        <v>147</v>
      </c>
      <c r="L854" s="45"/>
      <c r="M854" s="237" t="s">
        <v>1</v>
      </c>
      <c r="N854" s="238" t="s">
        <v>47</v>
      </c>
      <c r="O854" s="92"/>
      <c r="P854" s="239">
        <f>O854*H854</f>
        <v>0</v>
      </c>
      <c r="Q854" s="239">
        <v>0</v>
      </c>
      <c r="R854" s="239">
        <f>Q854*H854</f>
        <v>0</v>
      </c>
      <c r="S854" s="239">
        <v>0</v>
      </c>
      <c r="T854" s="240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1" t="s">
        <v>239</v>
      </c>
      <c r="AT854" s="241" t="s">
        <v>144</v>
      </c>
      <c r="AU854" s="241" t="s">
        <v>92</v>
      </c>
      <c r="AY854" s="18" t="s">
        <v>142</v>
      </c>
      <c r="BE854" s="242">
        <f>IF(N854="základní",J854,0)</f>
        <v>0</v>
      </c>
      <c r="BF854" s="242">
        <f>IF(N854="snížená",J854,0)</f>
        <v>0</v>
      </c>
      <c r="BG854" s="242">
        <f>IF(N854="zákl. přenesená",J854,0)</f>
        <v>0</v>
      </c>
      <c r="BH854" s="242">
        <f>IF(N854="sníž. přenesená",J854,0)</f>
        <v>0</v>
      </c>
      <c r="BI854" s="242">
        <f>IF(N854="nulová",J854,0)</f>
        <v>0</v>
      </c>
      <c r="BJ854" s="18" t="s">
        <v>87</v>
      </c>
      <c r="BK854" s="242">
        <f>ROUND(I854*H854,2)</f>
        <v>0</v>
      </c>
      <c r="BL854" s="18" t="s">
        <v>239</v>
      </c>
      <c r="BM854" s="241" t="s">
        <v>697</v>
      </c>
    </row>
    <row r="855" s="2" customFormat="1" ht="16.5" customHeight="1">
      <c r="A855" s="39"/>
      <c r="B855" s="40"/>
      <c r="C855" s="276" t="s">
        <v>698</v>
      </c>
      <c r="D855" s="276" t="s">
        <v>233</v>
      </c>
      <c r="E855" s="277" t="s">
        <v>699</v>
      </c>
      <c r="F855" s="278" t="s">
        <v>700</v>
      </c>
      <c r="G855" s="279" t="s">
        <v>230</v>
      </c>
      <c r="H855" s="280">
        <v>89.25</v>
      </c>
      <c r="I855" s="281"/>
      <c r="J855" s="282">
        <f>ROUND(I855*H855,2)</f>
        <v>0</v>
      </c>
      <c r="K855" s="278" t="s">
        <v>147</v>
      </c>
      <c r="L855" s="283"/>
      <c r="M855" s="284" t="s">
        <v>1</v>
      </c>
      <c r="N855" s="285" t="s">
        <v>47</v>
      </c>
      <c r="O855" s="92"/>
      <c r="P855" s="239">
        <f>O855*H855</f>
        <v>0</v>
      </c>
      <c r="Q855" s="239">
        <v>9.0000000000000006E-05</v>
      </c>
      <c r="R855" s="239">
        <f>Q855*H855</f>
        <v>0.0080324999999999997</v>
      </c>
      <c r="S855" s="239">
        <v>0</v>
      </c>
      <c r="T855" s="240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1" t="s">
        <v>328</v>
      </c>
      <c r="AT855" s="241" t="s">
        <v>233</v>
      </c>
      <c r="AU855" s="241" t="s">
        <v>92</v>
      </c>
      <c r="AY855" s="18" t="s">
        <v>142</v>
      </c>
      <c r="BE855" s="242">
        <f>IF(N855="základní",J855,0)</f>
        <v>0</v>
      </c>
      <c r="BF855" s="242">
        <f>IF(N855="snížená",J855,0)</f>
        <v>0</v>
      </c>
      <c r="BG855" s="242">
        <f>IF(N855="zákl. přenesená",J855,0)</f>
        <v>0</v>
      </c>
      <c r="BH855" s="242">
        <f>IF(N855="sníž. přenesená",J855,0)</f>
        <v>0</v>
      </c>
      <c r="BI855" s="242">
        <f>IF(N855="nulová",J855,0)</f>
        <v>0</v>
      </c>
      <c r="BJ855" s="18" t="s">
        <v>87</v>
      </c>
      <c r="BK855" s="242">
        <f>ROUND(I855*H855,2)</f>
        <v>0</v>
      </c>
      <c r="BL855" s="18" t="s">
        <v>239</v>
      </c>
      <c r="BM855" s="241" t="s">
        <v>701</v>
      </c>
    </row>
    <row r="856" s="14" customFormat="1">
      <c r="A856" s="14"/>
      <c r="B856" s="254"/>
      <c r="C856" s="255"/>
      <c r="D856" s="245" t="s">
        <v>150</v>
      </c>
      <c r="E856" s="255"/>
      <c r="F856" s="257" t="s">
        <v>702</v>
      </c>
      <c r="G856" s="255"/>
      <c r="H856" s="258">
        <v>89.25</v>
      </c>
      <c r="I856" s="259"/>
      <c r="J856" s="255"/>
      <c r="K856" s="255"/>
      <c r="L856" s="260"/>
      <c r="M856" s="261"/>
      <c r="N856" s="262"/>
      <c r="O856" s="262"/>
      <c r="P856" s="262"/>
      <c r="Q856" s="262"/>
      <c r="R856" s="262"/>
      <c r="S856" s="262"/>
      <c r="T856" s="26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64" t="s">
        <v>150</v>
      </c>
      <c r="AU856" s="264" t="s">
        <v>92</v>
      </c>
      <c r="AV856" s="14" t="s">
        <v>92</v>
      </c>
      <c r="AW856" s="14" t="s">
        <v>4</v>
      </c>
      <c r="AX856" s="14" t="s">
        <v>87</v>
      </c>
      <c r="AY856" s="264" t="s">
        <v>142</v>
      </c>
    </row>
    <row r="857" s="2" customFormat="1" ht="24" customHeight="1">
      <c r="A857" s="39"/>
      <c r="B857" s="40"/>
      <c r="C857" s="230" t="s">
        <v>703</v>
      </c>
      <c r="D857" s="230" t="s">
        <v>144</v>
      </c>
      <c r="E857" s="231" t="s">
        <v>704</v>
      </c>
      <c r="F857" s="232" t="s">
        <v>705</v>
      </c>
      <c r="G857" s="233" t="s">
        <v>706</v>
      </c>
      <c r="H857" s="297"/>
      <c r="I857" s="235"/>
      <c r="J857" s="236">
        <f>ROUND(I857*H857,2)</f>
        <v>0</v>
      </c>
      <c r="K857" s="232" t="s">
        <v>147</v>
      </c>
      <c r="L857" s="45"/>
      <c r="M857" s="237" t="s">
        <v>1</v>
      </c>
      <c r="N857" s="238" t="s">
        <v>47</v>
      </c>
      <c r="O857" s="92"/>
      <c r="P857" s="239">
        <f>O857*H857</f>
        <v>0</v>
      </c>
      <c r="Q857" s="239">
        <v>0</v>
      </c>
      <c r="R857" s="239">
        <f>Q857*H857</f>
        <v>0</v>
      </c>
      <c r="S857" s="239">
        <v>0</v>
      </c>
      <c r="T857" s="240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1" t="s">
        <v>239</v>
      </c>
      <c r="AT857" s="241" t="s">
        <v>144</v>
      </c>
      <c r="AU857" s="241" t="s">
        <v>92</v>
      </c>
      <c r="AY857" s="18" t="s">
        <v>142</v>
      </c>
      <c r="BE857" s="242">
        <f>IF(N857="základní",J857,0)</f>
        <v>0</v>
      </c>
      <c r="BF857" s="242">
        <f>IF(N857="snížená",J857,0)</f>
        <v>0</v>
      </c>
      <c r="BG857" s="242">
        <f>IF(N857="zákl. přenesená",J857,0)</f>
        <v>0</v>
      </c>
      <c r="BH857" s="242">
        <f>IF(N857="sníž. přenesená",J857,0)</f>
        <v>0</v>
      </c>
      <c r="BI857" s="242">
        <f>IF(N857="nulová",J857,0)</f>
        <v>0</v>
      </c>
      <c r="BJ857" s="18" t="s">
        <v>87</v>
      </c>
      <c r="BK857" s="242">
        <f>ROUND(I857*H857,2)</f>
        <v>0</v>
      </c>
      <c r="BL857" s="18" t="s">
        <v>239</v>
      </c>
      <c r="BM857" s="241" t="s">
        <v>707</v>
      </c>
    </row>
    <row r="858" s="2" customFormat="1" ht="24" customHeight="1">
      <c r="A858" s="39"/>
      <c r="B858" s="40"/>
      <c r="C858" s="230" t="s">
        <v>708</v>
      </c>
      <c r="D858" s="230" t="s">
        <v>144</v>
      </c>
      <c r="E858" s="231" t="s">
        <v>709</v>
      </c>
      <c r="F858" s="232" t="s">
        <v>710</v>
      </c>
      <c r="G858" s="233" t="s">
        <v>706</v>
      </c>
      <c r="H858" s="297"/>
      <c r="I858" s="235"/>
      <c r="J858" s="236">
        <f>ROUND(I858*H858,2)</f>
        <v>0</v>
      </c>
      <c r="K858" s="232" t="s">
        <v>147</v>
      </c>
      <c r="L858" s="45"/>
      <c r="M858" s="237" t="s">
        <v>1</v>
      </c>
      <c r="N858" s="238" t="s">
        <v>47</v>
      </c>
      <c r="O858" s="92"/>
      <c r="P858" s="239">
        <f>O858*H858</f>
        <v>0</v>
      </c>
      <c r="Q858" s="239">
        <v>0</v>
      </c>
      <c r="R858" s="239">
        <f>Q858*H858</f>
        <v>0</v>
      </c>
      <c r="S858" s="239">
        <v>0</v>
      </c>
      <c r="T858" s="240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1" t="s">
        <v>239</v>
      </c>
      <c r="AT858" s="241" t="s">
        <v>144</v>
      </c>
      <c r="AU858" s="241" t="s">
        <v>92</v>
      </c>
      <c r="AY858" s="18" t="s">
        <v>142</v>
      </c>
      <c r="BE858" s="242">
        <f>IF(N858="základní",J858,0)</f>
        <v>0</v>
      </c>
      <c r="BF858" s="242">
        <f>IF(N858="snížená",J858,0)</f>
        <v>0</v>
      </c>
      <c r="BG858" s="242">
        <f>IF(N858="zákl. přenesená",J858,0)</f>
        <v>0</v>
      </c>
      <c r="BH858" s="242">
        <f>IF(N858="sníž. přenesená",J858,0)</f>
        <v>0</v>
      </c>
      <c r="BI858" s="242">
        <f>IF(N858="nulová",J858,0)</f>
        <v>0</v>
      </c>
      <c r="BJ858" s="18" t="s">
        <v>87</v>
      </c>
      <c r="BK858" s="242">
        <f>ROUND(I858*H858,2)</f>
        <v>0</v>
      </c>
      <c r="BL858" s="18" t="s">
        <v>239</v>
      </c>
      <c r="BM858" s="241" t="s">
        <v>711</v>
      </c>
    </row>
    <row r="859" s="12" customFormat="1" ht="22.8" customHeight="1">
      <c r="A859" s="12"/>
      <c r="B859" s="214"/>
      <c r="C859" s="215"/>
      <c r="D859" s="216" t="s">
        <v>81</v>
      </c>
      <c r="E859" s="228" t="s">
        <v>712</v>
      </c>
      <c r="F859" s="228" t="s">
        <v>713</v>
      </c>
      <c r="G859" s="215"/>
      <c r="H859" s="215"/>
      <c r="I859" s="218"/>
      <c r="J859" s="229">
        <f>BK859</f>
        <v>0</v>
      </c>
      <c r="K859" s="215"/>
      <c r="L859" s="220"/>
      <c r="M859" s="221"/>
      <c r="N859" s="222"/>
      <c r="O859" s="222"/>
      <c r="P859" s="223">
        <f>SUM(P860:P896)</f>
        <v>0</v>
      </c>
      <c r="Q859" s="222"/>
      <c r="R859" s="223">
        <f>SUM(R860:R896)</f>
        <v>0.3865614</v>
      </c>
      <c r="S859" s="222"/>
      <c r="T859" s="224">
        <f>SUM(T860:T896)</f>
        <v>0.036162</v>
      </c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R859" s="225" t="s">
        <v>92</v>
      </c>
      <c r="AT859" s="226" t="s">
        <v>81</v>
      </c>
      <c r="AU859" s="226" t="s">
        <v>87</v>
      </c>
      <c r="AY859" s="225" t="s">
        <v>142</v>
      </c>
      <c r="BK859" s="227">
        <f>SUM(BK860:BK896)</f>
        <v>0</v>
      </c>
    </row>
    <row r="860" s="2" customFormat="1" ht="24" customHeight="1">
      <c r="A860" s="39"/>
      <c r="B860" s="40"/>
      <c r="C860" s="230" t="s">
        <v>714</v>
      </c>
      <c r="D860" s="230" t="s">
        <v>144</v>
      </c>
      <c r="E860" s="231" t="s">
        <v>715</v>
      </c>
      <c r="F860" s="232" t="s">
        <v>716</v>
      </c>
      <c r="G860" s="233" t="s">
        <v>90</v>
      </c>
      <c r="H860" s="234">
        <v>5.2800000000000002</v>
      </c>
      <c r="I860" s="235"/>
      <c r="J860" s="236">
        <f>ROUND(I860*H860,2)</f>
        <v>0</v>
      </c>
      <c r="K860" s="232" t="s">
        <v>147</v>
      </c>
      <c r="L860" s="45"/>
      <c r="M860" s="237" t="s">
        <v>1</v>
      </c>
      <c r="N860" s="238" t="s">
        <v>47</v>
      </c>
      <c r="O860" s="92"/>
      <c r="P860" s="239">
        <f>O860*H860</f>
        <v>0</v>
      </c>
      <c r="Q860" s="239">
        <v>0</v>
      </c>
      <c r="R860" s="239">
        <f>Q860*H860</f>
        <v>0</v>
      </c>
      <c r="S860" s="239">
        <v>0.0014</v>
      </c>
      <c r="T860" s="240">
        <f>S860*H860</f>
        <v>0.0073920000000000001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41" t="s">
        <v>239</v>
      </c>
      <c r="AT860" s="241" t="s">
        <v>144</v>
      </c>
      <c r="AU860" s="241" t="s">
        <v>92</v>
      </c>
      <c r="AY860" s="18" t="s">
        <v>142</v>
      </c>
      <c r="BE860" s="242">
        <f>IF(N860="základní",J860,0)</f>
        <v>0</v>
      </c>
      <c r="BF860" s="242">
        <f>IF(N860="snížená",J860,0)</f>
        <v>0</v>
      </c>
      <c r="BG860" s="242">
        <f>IF(N860="zákl. přenesená",J860,0)</f>
        <v>0</v>
      </c>
      <c r="BH860" s="242">
        <f>IF(N860="sníž. přenesená",J860,0)</f>
        <v>0</v>
      </c>
      <c r="BI860" s="242">
        <f>IF(N860="nulová",J860,0)</f>
        <v>0</v>
      </c>
      <c r="BJ860" s="18" t="s">
        <v>87</v>
      </c>
      <c r="BK860" s="242">
        <f>ROUND(I860*H860,2)</f>
        <v>0</v>
      </c>
      <c r="BL860" s="18" t="s">
        <v>239</v>
      </c>
      <c r="BM860" s="241" t="s">
        <v>717</v>
      </c>
    </row>
    <row r="861" s="13" customFormat="1">
      <c r="A861" s="13"/>
      <c r="B861" s="243"/>
      <c r="C861" s="244"/>
      <c r="D861" s="245" t="s">
        <v>150</v>
      </c>
      <c r="E861" s="246" t="s">
        <v>1</v>
      </c>
      <c r="F861" s="247" t="s">
        <v>151</v>
      </c>
      <c r="G861" s="244"/>
      <c r="H861" s="246" t="s">
        <v>1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3" t="s">
        <v>150</v>
      </c>
      <c r="AU861" s="253" t="s">
        <v>92</v>
      </c>
      <c r="AV861" s="13" t="s">
        <v>87</v>
      </c>
      <c r="AW861" s="13" t="s">
        <v>36</v>
      </c>
      <c r="AX861" s="13" t="s">
        <v>82</v>
      </c>
      <c r="AY861" s="253" t="s">
        <v>142</v>
      </c>
    </row>
    <row r="862" s="13" customFormat="1">
      <c r="A862" s="13"/>
      <c r="B862" s="243"/>
      <c r="C862" s="244"/>
      <c r="D862" s="245" t="s">
        <v>150</v>
      </c>
      <c r="E862" s="246" t="s">
        <v>1</v>
      </c>
      <c r="F862" s="247" t="s">
        <v>517</v>
      </c>
      <c r="G862" s="244"/>
      <c r="H862" s="246" t="s">
        <v>1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3" t="s">
        <v>150</v>
      </c>
      <c r="AU862" s="253" t="s">
        <v>92</v>
      </c>
      <c r="AV862" s="13" t="s">
        <v>87</v>
      </c>
      <c r="AW862" s="13" t="s">
        <v>36</v>
      </c>
      <c r="AX862" s="13" t="s">
        <v>82</v>
      </c>
      <c r="AY862" s="253" t="s">
        <v>142</v>
      </c>
    </row>
    <row r="863" s="13" customFormat="1">
      <c r="A863" s="13"/>
      <c r="B863" s="243"/>
      <c r="C863" s="244"/>
      <c r="D863" s="245" t="s">
        <v>150</v>
      </c>
      <c r="E863" s="246" t="s">
        <v>1</v>
      </c>
      <c r="F863" s="247" t="s">
        <v>653</v>
      </c>
      <c r="G863" s="244"/>
      <c r="H863" s="246" t="s">
        <v>1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3" t="s">
        <v>150</v>
      </c>
      <c r="AU863" s="253" t="s">
        <v>92</v>
      </c>
      <c r="AV863" s="13" t="s">
        <v>87</v>
      </c>
      <c r="AW863" s="13" t="s">
        <v>36</v>
      </c>
      <c r="AX863" s="13" t="s">
        <v>82</v>
      </c>
      <c r="AY863" s="253" t="s">
        <v>142</v>
      </c>
    </row>
    <row r="864" s="14" customFormat="1">
      <c r="A864" s="14"/>
      <c r="B864" s="254"/>
      <c r="C864" s="255"/>
      <c r="D864" s="245" t="s">
        <v>150</v>
      </c>
      <c r="E864" s="256" t="s">
        <v>1</v>
      </c>
      <c r="F864" s="257" t="s">
        <v>654</v>
      </c>
      <c r="G864" s="255"/>
      <c r="H864" s="258">
        <v>5.2800000000000002</v>
      </c>
      <c r="I864" s="259"/>
      <c r="J864" s="255"/>
      <c r="K864" s="255"/>
      <c r="L864" s="260"/>
      <c r="M864" s="261"/>
      <c r="N864" s="262"/>
      <c r="O864" s="262"/>
      <c r="P864" s="262"/>
      <c r="Q864" s="262"/>
      <c r="R864" s="262"/>
      <c r="S864" s="262"/>
      <c r="T864" s="26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64" t="s">
        <v>150</v>
      </c>
      <c r="AU864" s="264" t="s">
        <v>92</v>
      </c>
      <c r="AV864" s="14" t="s">
        <v>92</v>
      </c>
      <c r="AW864" s="14" t="s">
        <v>36</v>
      </c>
      <c r="AX864" s="14" t="s">
        <v>82</v>
      </c>
      <c r="AY864" s="264" t="s">
        <v>142</v>
      </c>
    </row>
    <row r="865" s="15" customFormat="1">
      <c r="A865" s="15"/>
      <c r="B865" s="265"/>
      <c r="C865" s="266"/>
      <c r="D865" s="245" t="s">
        <v>150</v>
      </c>
      <c r="E865" s="267" t="s">
        <v>1</v>
      </c>
      <c r="F865" s="268" t="s">
        <v>157</v>
      </c>
      <c r="G865" s="266"/>
      <c r="H865" s="269">
        <v>5.2800000000000002</v>
      </c>
      <c r="I865" s="270"/>
      <c r="J865" s="266"/>
      <c r="K865" s="266"/>
      <c r="L865" s="271"/>
      <c r="M865" s="272"/>
      <c r="N865" s="273"/>
      <c r="O865" s="273"/>
      <c r="P865" s="273"/>
      <c r="Q865" s="273"/>
      <c r="R865" s="273"/>
      <c r="S865" s="273"/>
      <c r="T865" s="274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75" t="s">
        <v>150</v>
      </c>
      <c r="AU865" s="275" t="s">
        <v>92</v>
      </c>
      <c r="AV865" s="15" t="s">
        <v>148</v>
      </c>
      <c r="AW865" s="15" t="s">
        <v>36</v>
      </c>
      <c r="AX865" s="15" t="s">
        <v>87</v>
      </c>
      <c r="AY865" s="275" t="s">
        <v>142</v>
      </c>
    </row>
    <row r="866" s="2" customFormat="1" ht="24" customHeight="1">
      <c r="A866" s="39"/>
      <c r="B866" s="40"/>
      <c r="C866" s="230" t="s">
        <v>718</v>
      </c>
      <c r="D866" s="230" t="s">
        <v>144</v>
      </c>
      <c r="E866" s="231" t="s">
        <v>719</v>
      </c>
      <c r="F866" s="232" t="s">
        <v>720</v>
      </c>
      <c r="G866" s="233" t="s">
        <v>90</v>
      </c>
      <c r="H866" s="234">
        <v>10.560000000000001</v>
      </c>
      <c r="I866" s="235"/>
      <c r="J866" s="236">
        <f>ROUND(I866*H866,2)</f>
        <v>0</v>
      </c>
      <c r="K866" s="232" t="s">
        <v>147</v>
      </c>
      <c r="L866" s="45"/>
      <c r="M866" s="237" t="s">
        <v>1</v>
      </c>
      <c r="N866" s="238" t="s">
        <v>47</v>
      </c>
      <c r="O866" s="92"/>
      <c r="P866" s="239">
        <f>O866*H866</f>
        <v>0</v>
      </c>
      <c r="Q866" s="239">
        <v>0</v>
      </c>
      <c r="R866" s="239">
        <f>Q866*H866</f>
        <v>0</v>
      </c>
      <c r="S866" s="239">
        <v>0</v>
      </c>
      <c r="T866" s="240">
        <f>S866*H866</f>
        <v>0</v>
      </c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R866" s="241" t="s">
        <v>239</v>
      </c>
      <c r="AT866" s="241" t="s">
        <v>144</v>
      </c>
      <c r="AU866" s="241" t="s">
        <v>92</v>
      </c>
      <c r="AY866" s="18" t="s">
        <v>142</v>
      </c>
      <c r="BE866" s="242">
        <f>IF(N866="základní",J866,0)</f>
        <v>0</v>
      </c>
      <c r="BF866" s="242">
        <f>IF(N866="snížená",J866,0)</f>
        <v>0</v>
      </c>
      <c r="BG866" s="242">
        <f>IF(N866="zákl. přenesená",J866,0)</f>
        <v>0</v>
      </c>
      <c r="BH866" s="242">
        <f>IF(N866="sníž. přenesená",J866,0)</f>
        <v>0</v>
      </c>
      <c r="BI866" s="242">
        <f>IF(N866="nulová",J866,0)</f>
        <v>0</v>
      </c>
      <c r="BJ866" s="18" t="s">
        <v>87</v>
      </c>
      <c r="BK866" s="242">
        <f>ROUND(I866*H866,2)</f>
        <v>0</v>
      </c>
      <c r="BL866" s="18" t="s">
        <v>239</v>
      </c>
      <c r="BM866" s="241" t="s">
        <v>721</v>
      </c>
    </row>
    <row r="867" s="13" customFormat="1">
      <c r="A867" s="13"/>
      <c r="B867" s="243"/>
      <c r="C867" s="244"/>
      <c r="D867" s="245" t="s">
        <v>150</v>
      </c>
      <c r="E867" s="246" t="s">
        <v>1</v>
      </c>
      <c r="F867" s="247" t="s">
        <v>151</v>
      </c>
      <c r="G867" s="244"/>
      <c r="H867" s="246" t="s">
        <v>1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3" t="s">
        <v>150</v>
      </c>
      <c r="AU867" s="253" t="s">
        <v>92</v>
      </c>
      <c r="AV867" s="13" t="s">
        <v>87</v>
      </c>
      <c r="AW867" s="13" t="s">
        <v>36</v>
      </c>
      <c r="AX867" s="13" t="s">
        <v>82</v>
      </c>
      <c r="AY867" s="253" t="s">
        <v>142</v>
      </c>
    </row>
    <row r="868" s="13" customFormat="1">
      <c r="A868" s="13"/>
      <c r="B868" s="243"/>
      <c r="C868" s="244"/>
      <c r="D868" s="245" t="s">
        <v>150</v>
      </c>
      <c r="E868" s="246" t="s">
        <v>1</v>
      </c>
      <c r="F868" s="247" t="s">
        <v>152</v>
      </c>
      <c r="G868" s="244"/>
      <c r="H868" s="246" t="s">
        <v>1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3" t="s">
        <v>150</v>
      </c>
      <c r="AU868" s="253" t="s">
        <v>92</v>
      </c>
      <c r="AV868" s="13" t="s">
        <v>87</v>
      </c>
      <c r="AW868" s="13" t="s">
        <v>36</v>
      </c>
      <c r="AX868" s="13" t="s">
        <v>82</v>
      </c>
      <c r="AY868" s="253" t="s">
        <v>142</v>
      </c>
    </row>
    <row r="869" s="13" customFormat="1">
      <c r="A869" s="13"/>
      <c r="B869" s="243"/>
      <c r="C869" s="244"/>
      <c r="D869" s="245" t="s">
        <v>150</v>
      </c>
      <c r="E869" s="246" t="s">
        <v>1</v>
      </c>
      <c r="F869" s="247" t="s">
        <v>653</v>
      </c>
      <c r="G869" s="244"/>
      <c r="H869" s="246" t="s">
        <v>1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3" t="s">
        <v>150</v>
      </c>
      <c r="AU869" s="253" t="s">
        <v>92</v>
      </c>
      <c r="AV869" s="13" t="s">
        <v>87</v>
      </c>
      <c r="AW869" s="13" t="s">
        <v>36</v>
      </c>
      <c r="AX869" s="13" t="s">
        <v>82</v>
      </c>
      <c r="AY869" s="253" t="s">
        <v>142</v>
      </c>
    </row>
    <row r="870" s="13" customFormat="1">
      <c r="A870" s="13"/>
      <c r="B870" s="243"/>
      <c r="C870" s="244"/>
      <c r="D870" s="245" t="s">
        <v>150</v>
      </c>
      <c r="E870" s="246" t="s">
        <v>1</v>
      </c>
      <c r="F870" s="247" t="s">
        <v>722</v>
      </c>
      <c r="G870" s="244"/>
      <c r="H870" s="246" t="s">
        <v>1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3" t="s">
        <v>150</v>
      </c>
      <c r="AU870" s="253" t="s">
        <v>92</v>
      </c>
      <c r="AV870" s="13" t="s">
        <v>87</v>
      </c>
      <c r="AW870" s="13" t="s">
        <v>36</v>
      </c>
      <c r="AX870" s="13" t="s">
        <v>82</v>
      </c>
      <c r="AY870" s="253" t="s">
        <v>142</v>
      </c>
    </row>
    <row r="871" s="14" customFormat="1">
      <c r="A871" s="14"/>
      <c r="B871" s="254"/>
      <c r="C871" s="255"/>
      <c r="D871" s="245" t="s">
        <v>150</v>
      </c>
      <c r="E871" s="256" t="s">
        <v>1</v>
      </c>
      <c r="F871" s="257" t="s">
        <v>723</v>
      </c>
      <c r="G871" s="255"/>
      <c r="H871" s="258">
        <v>10.560000000000001</v>
      </c>
      <c r="I871" s="259"/>
      <c r="J871" s="255"/>
      <c r="K871" s="255"/>
      <c r="L871" s="260"/>
      <c r="M871" s="261"/>
      <c r="N871" s="262"/>
      <c r="O871" s="262"/>
      <c r="P871" s="262"/>
      <c r="Q871" s="262"/>
      <c r="R871" s="262"/>
      <c r="S871" s="262"/>
      <c r="T871" s="26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64" t="s">
        <v>150</v>
      </c>
      <c r="AU871" s="264" t="s">
        <v>92</v>
      </c>
      <c r="AV871" s="14" t="s">
        <v>92</v>
      </c>
      <c r="AW871" s="14" t="s">
        <v>36</v>
      </c>
      <c r="AX871" s="14" t="s">
        <v>82</v>
      </c>
      <c r="AY871" s="264" t="s">
        <v>142</v>
      </c>
    </row>
    <row r="872" s="15" customFormat="1">
      <c r="A872" s="15"/>
      <c r="B872" s="265"/>
      <c r="C872" s="266"/>
      <c r="D872" s="245" t="s">
        <v>150</v>
      </c>
      <c r="E872" s="267" t="s">
        <v>1</v>
      </c>
      <c r="F872" s="268" t="s">
        <v>157</v>
      </c>
      <c r="G872" s="266"/>
      <c r="H872" s="269">
        <v>10.560000000000001</v>
      </c>
      <c r="I872" s="270"/>
      <c r="J872" s="266"/>
      <c r="K872" s="266"/>
      <c r="L872" s="271"/>
      <c r="M872" s="272"/>
      <c r="N872" s="273"/>
      <c r="O872" s="273"/>
      <c r="P872" s="273"/>
      <c r="Q872" s="273"/>
      <c r="R872" s="273"/>
      <c r="S872" s="273"/>
      <c r="T872" s="274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75" t="s">
        <v>150</v>
      </c>
      <c r="AU872" s="275" t="s">
        <v>92</v>
      </c>
      <c r="AV872" s="15" t="s">
        <v>148</v>
      </c>
      <c r="AW872" s="15" t="s">
        <v>36</v>
      </c>
      <c r="AX872" s="15" t="s">
        <v>87</v>
      </c>
      <c r="AY872" s="275" t="s">
        <v>142</v>
      </c>
    </row>
    <row r="873" s="2" customFormat="1" ht="24" customHeight="1">
      <c r="A873" s="39"/>
      <c r="B873" s="40"/>
      <c r="C873" s="276" t="s">
        <v>724</v>
      </c>
      <c r="D873" s="276" t="s">
        <v>233</v>
      </c>
      <c r="E873" s="277" t="s">
        <v>725</v>
      </c>
      <c r="F873" s="278" t="s">
        <v>726</v>
      </c>
      <c r="G873" s="279" t="s">
        <v>90</v>
      </c>
      <c r="H873" s="280">
        <v>11.087999999999999</v>
      </c>
      <c r="I873" s="281"/>
      <c r="J873" s="282">
        <f>ROUND(I873*H873,2)</f>
        <v>0</v>
      </c>
      <c r="K873" s="278" t="s">
        <v>147</v>
      </c>
      <c r="L873" s="283"/>
      <c r="M873" s="284" t="s">
        <v>1</v>
      </c>
      <c r="N873" s="285" t="s">
        <v>47</v>
      </c>
      <c r="O873" s="92"/>
      <c r="P873" s="239">
        <f>O873*H873</f>
        <v>0</v>
      </c>
      <c r="Q873" s="239">
        <v>0.0028</v>
      </c>
      <c r="R873" s="239">
        <f>Q873*H873</f>
        <v>0.031046399999999998</v>
      </c>
      <c r="S873" s="239">
        <v>0</v>
      </c>
      <c r="T873" s="240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1" t="s">
        <v>328</v>
      </c>
      <c r="AT873" s="241" t="s">
        <v>233</v>
      </c>
      <c r="AU873" s="241" t="s">
        <v>92</v>
      </c>
      <c r="AY873" s="18" t="s">
        <v>142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8" t="s">
        <v>87</v>
      </c>
      <c r="BK873" s="242">
        <f>ROUND(I873*H873,2)</f>
        <v>0</v>
      </c>
      <c r="BL873" s="18" t="s">
        <v>239</v>
      </c>
      <c r="BM873" s="241" t="s">
        <v>727</v>
      </c>
    </row>
    <row r="874" s="14" customFormat="1">
      <c r="A874" s="14"/>
      <c r="B874" s="254"/>
      <c r="C874" s="255"/>
      <c r="D874" s="245" t="s">
        <v>150</v>
      </c>
      <c r="E874" s="255"/>
      <c r="F874" s="257" t="s">
        <v>728</v>
      </c>
      <c r="G874" s="255"/>
      <c r="H874" s="258">
        <v>11.087999999999999</v>
      </c>
      <c r="I874" s="259"/>
      <c r="J874" s="255"/>
      <c r="K874" s="255"/>
      <c r="L874" s="260"/>
      <c r="M874" s="261"/>
      <c r="N874" s="262"/>
      <c r="O874" s="262"/>
      <c r="P874" s="262"/>
      <c r="Q874" s="262"/>
      <c r="R874" s="262"/>
      <c r="S874" s="262"/>
      <c r="T874" s="26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64" t="s">
        <v>150</v>
      </c>
      <c r="AU874" s="264" t="s">
        <v>92</v>
      </c>
      <c r="AV874" s="14" t="s">
        <v>92</v>
      </c>
      <c r="AW874" s="14" t="s">
        <v>4</v>
      </c>
      <c r="AX874" s="14" t="s">
        <v>87</v>
      </c>
      <c r="AY874" s="264" t="s">
        <v>142</v>
      </c>
    </row>
    <row r="875" s="2" customFormat="1" ht="24" customHeight="1">
      <c r="A875" s="39"/>
      <c r="B875" s="40"/>
      <c r="C875" s="230" t="s">
        <v>729</v>
      </c>
      <c r="D875" s="230" t="s">
        <v>144</v>
      </c>
      <c r="E875" s="231" t="s">
        <v>730</v>
      </c>
      <c r="F875" s="232" t="s">
        <v>731</v>
      </c>
      <c r="G875" s="233" t="s">
        <v>90</v>
      </c>
      <c r="H875" s="234">
        <v>68.5</v>
      </c>
      <c r="I875" s="235"/>
      <c r="J875" s="236">
        <f>ROUND(I875*H875,2)</f>
        <v>0</v>
      </c>
      <c r="K875" s="232" t="s">
        <v>147</v>
      </c>
      <c r="L875" s="45"/>
      <c r="M875" s="237" t="s">
        <v>1</v>
      </c>
      <c r="N875" s="238" t="s">
        <v>47</v>
      </c>
      <c r="O875" s="92"/>
      <c r="P875" s="239">
        <f>O875*H875</f>
        <v>0</v>
      </c>
      <c r="Q875" s="239">
        <v>0</v>
      </c>
      <c r="R875" s="239">
        <f>Q875*H875</f>
        <v>0</v>
      </c>
      <c r="S875" s="239">
        <v>0.00042000000000000002</v>
      </c>
      <c r="T875" s="240">
        <f>S875*H875</f>
        <v>0.02877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1" t="s">
        <v>239</v>
      </c>
      <c r="AT875" s="241" t="s">
        <v>144</v>
      </c>
      <c r="AU875" s="241" t="s">
        <v>92</v>
      </c>
      <c r="AY875" s="18" t="s">
        <v>142</v>
      </c>
      <c r="BE875" s="242">
        <f>IF(N875="základní",J875,0)</f>
        <v>0</v>
      </c>
      <c r="BF875" s="242">
        <f>IF(N875="snížená",J875,0)</f>
        <v>0</v>
      </c>
      <c r="BG875" s="242">
        <f>IF(N875="zákl. přenesená",J875,0)</f>
        <v>0</v>
      </c>
      <c r="BH875" s="242">
        <f>IF(N875="sníž. přenesená",J875,0)</f>
        <v>0</v>
      </c>
      <c r="BI875" s="242">
        <f>IF(N875="nulová",J875,0)</f>
        <v>0</v>
      </c>
      <c r="BJ875" s="18" t="s">
        <v>87</v>
      </c>
      <c r="BK875" s="242">
        <f>ROUND(I875*H875,2)</f>
        <v>0</v>
      </c>
      <c r="BL875" s="18" t="s">
        <v>239</v>
      </c>
      <c r="BM875" s="241" t="s">
        <v>732</v>
      </c>
    </row>
    <row r="876" s="13" customFormat="1">
      <c r="A876" s="13"/>
      <c r="B876" s="243"/>
      <c r="C876" s="244"/>
      <c r="D876" s="245" t="s">
        <v>150</v>
      </c>
      <c r="E876" s="246" t="s">
        <v>1</v>
      </c>
      <c r="F876" s="247" t="s">
        <v>151</v>
      </c>
      <c r="G876" s="244"/>
      <c r="H876" s="246" t="s">
        <v>1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3" t="s">
        <v>150</v>
      </c>
      <c r="AU876" s="253" t="s">
        <v>92</v>
      </c>
      <c r="AV876" s="13" t="s">
        <v>87</v>
      </c>
      <c r="AW876" s="13" t="s">
        <v>36</v>
      </c>
      <c r="AX876" s="13" t="s">
        <v>82</v>
      </c>
      <c r="AY876" s="253" t="s">
        <v>142</v>
      </c>
    </row>
    <row r="877" s="13" customFormat="1">
      <c r="A877" s="13"/>
      <c r="B877" s="243"/>
      <c r="C877" s="244"/>
      <c r="D877" s="245" t="s">
        <v>150</v>
      </c>
      <c r="E877" s="246" t="s">
        <v>1</v>
      </c>
      <c r="F877" s="247" t="s">
        <v>517</v>
      </c>
      <c r="G877" s="244"/>
      <c r="H877" s="246" t="s">
        <v>1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3" t="s">
        <v>150</v>
      </c>
      <c r="AU877" s="253" t="s">
        <v>92</v>
      </c>
      <c r="AV877" s="13" t="s">
        <v>87</v>
      </c>
      <c r="AW877" s="13" t="s">
        <v>36</v>
      </c>
      <c r="AX877" s="13" t="s">
        <v>82</v>
      </c>
      <c r="AY877" s="253" t="s">
        <v>142</v>
      </c>
    </row>
    <row r="878" s="13" customFormat="1">
      <c r="A878" s="13"/>
      <c r="B878" s="243"/>
      <c r="C878" s="244"/>
      <c r="D878" s="245" t="s">
        <v>150</v>
      </c>
      <c r="E878" s="246" t="s">
        <v>1</v>
      </c>
      <c r="F878" s="247" t="s">
        <v>529</v>
      </c>
      <c r="G878" s="244"/>
      <c r="H878" s="246" t="s">
        <v>1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3" t="s">
        <v>150</v>
      </c>
      <c r="AU878" s="253" t="s">
        <v>92</v>
      </c>
      <c r="AV878" s="13" t="s">
        <v>87</v>
      </c>
      <c r="AW878" s="13" t="s">
        <v>36</v>
      </c>
      <c r="AX878" s="13" t="s">
        <v>82</v>
      </c>
      <c r="AY878" s="253" t="s">
        <v>142</v>
      </c>
    </row>
    <row r="879" s="14" customFormat="1">
      <c r="A879" s="14"/>
      <c r="B879" s="254"/>
      <c r="C879" s="255"/>
      <c r="D879" s="245" t="s">
        <v>150</v>
      </c>
      <c r="E879" s="256" t="s">
        <v>1</v>
      </c>
      <c r="F879" s="257" t="s">
        <v>548</v>
      </c>
      <c r="G879" s="255"/>
      <c r="H879" s="258">
        <v>68.5</v>
      </c>
      <c r="I879" s="259"/>
      <c r="J879" s="255"/>
      <c r="K879" s="255"/>
      <c r="L879" s="260"/>
      <c r="M879" s="261"/>
      <c r="N879" s="262"/>
      <c r="O879" s="262"/>
      <c r="P879" s="262"/>
      <c r="Q879" s="262"/>
      <c r="R879" s="262"/>
      <c r="S879" s="262"/>
      <c r="T879" s="26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64" t="s">
        <v>150</v>
      </c>
      <c r="AU879" s="264" t="s">
        <v>92</v>
      </c>
      <c r="AV879" s="14" t="s">
        <v>92</v>
      </c>
      <c r="AW879" s="14" t="s">
        <v>36</v>
      </c>
      <c r="AX879" s="14" t="s">
        <v>82</v>
      </c>
      <c r="AY879" s="264" t="s">
        <v>142</v>
      </c>
    </row>
    <row r="880" s="15" customFormat="1">
      <c r="A880" s="15"/>
      <c r="B880" s="265"/>
      <c r="C880" s="266"/>
      <c r="D880" s="245" t="s">
        <v>150</v>
      </c>
      <c r="E880" s="267" t="s">
        <v>1</v>
      </c>
      <c r="F880" s="268" t="s">
        <v>157</v>
      </c>
      <c r="G880" s="266"/>
      <c r="H880" s="269">
        <v>68.5</v>
      </c>
      <c r="I880" s="270"/>
      <c r="J880" s="266"/>
      <c r="K880" s="266"/>
      <c r="L880" s="271"/>
      <c r="M880" s="272"/>
      <c r="N880" s="273"/>
      <c r="O880" s="273"/>
      <c r="P880" s="273"/>
      <c r="Q880" s="273"/>
      <c r="R880" s="273"/>
      <c r="S880" s="273"/>
      <c r="T880" s="274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5" t="s">
        <v>150</v>
      </c>
      <c r="AU880" s="275" t="s">
        <v>92</v>
      </c>
      <c r="AV880" s="15" t="s">
        <v>148</v>
      </c>
      <c r="AW880" s="15" t="s">
        <v>36</v>
      </c>
      <c r="AX880" s="15" t="s">
        <v>87</v>
      </c>
      <c r="AY880" s="275" t="s">
        <v>142</v>
      </c>
    </row>
    <row r="881" s="2" customFormat="1" ht="24" customHeight="1">
      <c r="A881" s="39"/>
      <c r="B881" s="40"/>
      <c r="C881" s="230" t="s">
        <v>733</v>
      </c>
      <c r="D881" s="230" t="s">
        <v>144</v>
      </c>
      <c r="E881" s="231" t="s">
        <v>734</v>
      </c>
      <c r="F881" s="232" t="s">
        <v>735</v>
      </c>
      <c r="G881" s="233" t="s">
        <v>90</v>
      </c>
      <c r="H881" s="234">
        <v>68.5</v>
      </c>
      <c r="I881" s="235"/>
      <c r="J881" s="236">
        <f>ROUND(I881*H881,2)</f>
        <v>0</v>
      </c>
      <c r="K881" s="232" t="s">
        <v>147</v>
      </c>
      <c r="L881" s="45"/>
      <c r="M881" s="237" t="s">
        <v>1</v>
      </c>
      <c r="N881" s="238" t="s">
        <v>47</v>
      </c>
      <c r="O881" s="92"/>
      <c r="P881" s="239">
        <f>O881*H881</f>
        <v>0</v>
      </c>
      <c r="Q881" s="239">
        <v>0</v>
      </c>
      <c r="R881" s="239">
        <f>Q881*H881</f>
        <v>0</v>
      </c>
      <c r="S881" s="239">
        <v>0</v>
      </c>
      <c r="T881" s="240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41" t="s">
        <v>239</v>
      </c>
      <c r="AT881" s="241" t="s">
        <v>144</v>
      </c>
      <c r="AU881" s="241" t="s">
        <v>92</v>
      </c>
      <c r="AY881" s="18" t="s">
        <v>142</v>
      </c>
      <c r="BE881" s="242">
        <f>IF(N881="základní",J881,0)</f>
        <v>0</v>
      </c>
      <c r="BF881" s="242">
        <f>IF(N881="snížená",J881,0)</f>
        <v>0</v>
      </c>
      <c r="BG881" s="242">
        <f>IF(N881="zákl. přenesená",J881,0)</f>
        <v>0</v>
      </c>
      <c r="BH881" s="242">
        <f>IF(N881="sníž. přenesená",J881,0)</f>
        <v>0</v>
      </c>
      <c r="BI881" s="242">
        <f>IF(N881="nulová",J881,0)</f>
        <v>0</v>
      </c>
      <c r="BJ881" s="18" t="s">
        <v>87</v>
      </c>
      <c r="BK881" s="242">
        <f>ROUND(I881*H881,2)</f>
        <v>0</v>
      </c>
      <c r="BL881" s="18" t="s">
        <v>239</v>
      </c>
      <c r="BM881" s="241" t="s">
        <v>736</v>
      </c>
    </row>
    <row r="882" s="13" customFormat="1">
      <c r="A882" s="13"/>
      <c r="B882" s="243"/>
      <c r="C882" s="244"/>
      <c r="D882" s="245" t="s">
        <v>150</v>
      </c>
      <c r="E882" s="246" t="s">
        <v>1</v>
      </c>
      <c r="F882" s="247" t="s">
        <v>151</v>
      </c>
      <c r="G882" s="244"/>
      <c r="H882" s="246" t="s">
        <v>1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3" t="s">
        <v>150</v>
      </c>
      <c r="AU882" s="253" t="s">
        <v>92</v>
      </c>
      <c r="AV882" s="13" t="s">
        <v>87</v>
      </c>
      <c r="AW882" s="13" t="s">
        <v>36</v>
      </c>
      <c r="AX882" s="13" t="s">
        <v>82</v>
      </c>
      <c r="AY882" s="253" t="s">
        <v>142</v>
      </c>
    </row>
    <row r="883" s="13" customFormat="1">
      <c r="A883" s="13"/>
      <c r="B883" s="243"/>
      <c r="C883" s="244"/>
      <c r="D883" s="245" t="s">
        <v>150</v>
      </c>
      <c r="E883" s="246" t="s">
        <v>1</v>
      </c>
      <c r="F883" s="247" t="s">
        <v>547</v>
      </c>
      <c r="G883" s="244"/>
      <c r="H883" s="246" t="s">
        <v>1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3" t="s">
        <v>150</v>
      </c>
      <c r="AU883" s="253" t="s">
        <v>92</v>
      </c>
      <c r="AV883" s="13" t="s">
        <v>87</v>
      </c>
      <c r="AW883" s="13" t="s">
        <v>36</v>
      </c>
      <c r="AX883" s="13" t="s">
        <v>82</v>
      </c>
      <c r="AY883" s="253" t="s">
        <v>142</v>
      </c>
    </row>
    <row r="884" s="13" customFormat="1">
      <c r="A884" s="13"/>
      <c r="B884" s="243"/>
      <c r="C884" s="244"/>
      <c r="D884" s="245" t="s">
        <v>150</v>
      </c>
      <c r="E884" s="246" t="s">
        <v>1</v>
      </c>
      <c r="F884" s="247" t="s">
        <v>529</v>
      </c>
      <c r="G884" s="244"/>
      <c r="H884" s="246" t="s">
        <v>1</v>
      </c>
      <c r="I884" s="248"/>
      <c r="J884" s="244"/>
      <c r="K884" s="244"/>
      <c r="L884" s="249"/>
      <c r="M884" s="250"/>
      <c r="N884" s="251"/>
      <c r="O884" s="251"/>
      <c r="P884" s="251"/>
      <c r="Q884" s="251"/>
      <c r="R884" s="251"/>
      <c r="S884" s="251"/>
      <c r="T884" s="252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3" t="s">
        <v>150</v>
      </c>
      <c r="AU884" s="253" t="s">
        <v>92</v>
      </c>
      <c r="AV884" s="13" t="s">
        <v>87</v>
      </c>
      <c r="AW884" s="13" t="s">
        <v>36</v>
      </c>
      <c r="AX884" s="13" t="s">
        <v>82</v>
      </c>
      <c r="AY884" s="253" t="s">
        <v>142</v>
      </c>
    </row>
    <row r="885" s="14" customFormat="1">
      <c r="A885" s="14"/>
      <c r="B885" s="254"/>
      <c r="C885" s="255"/>
      <c r="D885" s="245" t="s">
        <v>150</v>
      </c>
      <c r="E885" s="256" t="s">
        <v>1</v>
      </c>
      <c r="F885" s="257" t="s">
        <v>548</v>
      </c>
      <c r="G885" s="255"/>
      <c r="H885" s="258">
        <v>68.5</v>
      </c>
      <c r="I885" s="259"/>
      <c r="J885" s="255"/>
      <c r="K885" s="255"/>
      <c r="L885" s="260"/>
      <c r="M885" s="261"/>
      <c r="N885" s="262"/>
      <c r="O885" s="262"/>
      <c r="P885" s="262"/>
      <c r="Q885" s="262"/>
      <c r="R885" s="262"/>
      <c r="S885" s="262"/>
      <c r="T885" s="26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64" t="s">
        <v>150</v>
      </c>
      <c r="AU885" s="264" t="s">
        <v>92</v>
      </c>
      <c r="AV885" s="14" t="s">
        <v>92</v>
      </c>
      <c r="AW885" s="14" t="s">
        <v>36</v>
      </c>
      <c r="AX885" s="14" t="s">
        <v>82</v>
      </c>
      <c r="AY885" s="264" t="s">
        <v>142</v>
      </c>
    </row>
    <row r="886" s="15" customFormat="1">
      <c r="A886" s="15"/>
      <c r="B886" s="265"/>
      <c r="C886" s="266"/>
      <c r="D886" s="245" t="s">
        <v>150</v>
      </c>
      <c r="E886" s="267" t="s">
        <v>1</v>
      </c>
      <c r="F886" s="268" t="s">
        <v>157</v>
      </c>
      <c r="G886" s="266"/>
      <c r="H886" s="269">
        <v>68.5</v>
      </c>
      <c r="I886" s="270"/>
      <c r="J886" s="266"/>
      <c r="K886" s="266"/>
      <c r="L886" s="271"/>
      <c r="M886" s="272"/>
      <c r="N886" s="273"/>
      <c r="O886" s="273"/>
      <c r="P886" s="273"/>
      <c r="Q886" s="273"/>
      <c r="R886" s="273"/>
      <c r="S886" s="273"/>
      <c r="T886" s="274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75" t="s">
        <v>150</v>
      </c>
      <c r="AU886" s="275" t="s">
        <v>92</v>
      </c>
      <c r="AV886" s="15" t="s">
        <v>148</v>
      </c>
      <c r="AW886" s="15" t="s">
        <v>36</v>
      </c>
      <c r="AX886" s="15" t="s">
        <v>87</v>
      </c>
      <c r="AY886" s="275" t="s">
        <v>142</v>
      </c>
    </row>
    <row r="887" s="2" customFormat="1" ht="24" customHeight="1">
      <c r="A887" s="39"/>
      <c r="B887" s="40"/>
      <c r="C887" s="276" t="s">
        <v>737</v>
      </c>
      <c r="D887" s="276" t="s">
        <v>233</v>
      </c>
      <c r="E887" s="277" t="s">
        <v>738</v>
      </c>
      <c r="F887" s="278" t="s">
        <v>739</v>
      </c>
      <c r="G887" s="279" t="s">
        <v>90</v>
      </c>
      <c r="H887" s="280">
        <v>71.924999999999997</v>
      </c>
      <c r="I887" s="281"/>
      <c r="J887" s="282">
        <f>ROUND(I887*H887,2)</f>
        <v>0</v>
      </c>
      <c r="K887" s="278" t="s">
        <v>147</v>
      </c>
      <c r="L887" s="283"/>
      <c r="M887" s="284" t="s">
        <v>1</v>
      </c>
      <c r="N887" s="285" t="s">
        <v>47</v>
      </c>
      <c r="O887" s="92"/>
      <c r="P887" s="239">
        <f>O887*H887</f>
        <v>0</v>
      </c>
      <c r="Q887" s="239">
        <v>0.0030000000000000001</v>
      </c>
      <c r="R887" s="239">
        <f>Q887*H887</f>
        <v>0.215775</v>
      </c>
      <c r="S887" s="239">
        <v>0</v>
      </c>
      <c r="T887" s="240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41" t="s">
        <v>328</v>
      </c>
      <c r="AT887" s="241" t="s">
        <v>233</v>
      </c>
      <c r="AU887" s="241" t="s">
        <v>92</v>
      </c>
      <c r="AY887" s="18" t="s">
        <v>142</v>
      </c>
      <c r="BE887" s="242">
        <f>IF(N887="základní",J887,0)</f>
        <v>0</v>
      </c>
      <c r="BF887" s="242">
        <f>IF(N887="snížená",J887,0)</f>
        <v>0</v>
      </c>
      <c r="BG887" s="242">
        <f>IF(N887="zákl. přenesená",J887,0)</f>
        <v>0</v>
      </c>
      <c r="BH887" s="242">
        <f>IF(N887="sníž. přenesená",J887,0)</f>
        <v>0</v>
      </c>
      <c r="BI887" s="242">
        <f>IF(N887="nulová",J887,0)</f>
        <v>0</v>
      </c>
      <c r="BJ887" s="18" t="s">
        <v>87</v>
      </c>
      <c r="BK887" s="242">
        <f>ROUND(I887*H887,2)</f>
        <v>0</v>
      </c>
      <c r="BL887" s="18" t="s">
        <v>239</v>
      </c>
      <c r="BM887" s="241" t="s">
        <v>740</v>
      </c>
    </row>
    <row r="888" s="14" customFormat="1">
      <c r="A888" s="14"/>
      <c r="B888" s="254"/>
      <c r="C888" s="255"/>
      <c r="D888" s="245" t="s">
        <v>150</v>
      </c>
      <c r="E888" s="255"/>
      <c r="F888" s="257" t="s">
        <v>741</v>
      </c>
      <c r="G888" s="255"/>
      <c r="H888" s="258">
        <v>71.924999999999997</v>
      </c>
      <c r="I888" s="259"/>
      <c r="J888" s="255"/>
      <c r="K888" s="255"/>
      <c r="L888" s="260"/>
      <c r="M888" s="261"/>
      <c r="N888" s="262"/>
      <c r="O888" s="262"/>
      <c r="P888" s="262"/>
      <c r="Q888" s="262"/>
      <c r="R888" s="262"/>
      <c r="S888" s="262"/>
      <c r="T888" s="26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64" t="s">
        <v>150</v>
      </c>
      <c r="AU888" s="264" t="s">
        <v>92</v>
      </c>
      <c r="AV888" s="14" t="s">
        <v>92</v>
      </c>
      <c r="AW888" s="14" t="s">
        <v>4</v>
      </c>
      <c r="AX888" s="14" t="s">
        <v>87</v>
      </c>
      <c r="AY888" s="264" t="s">
        <v>142</v>
      </c>
    </row>
    <row r="889" s="2" customFormat="1" ht="16.5" customHeight="1">
      <c r="A889" s="39"/>
      <c r="B889" s="40"/>
      <c r="C889" s="230" t="s">
        <v>742</v>
      </c>
      <c r="D889" s="230" t="s">
        <v>144</v>
      </c>
      <c r="E889" s="231" t="s">
        <v>743</v>
      </c>
      <c r="F889" s="232" t="s">
        <v>744</v>
      </c>
      <c r="G889" s="233" t="s">
        <v>90</v>
      </c>
      <c r="H889" s="234">
        <v>68.5</v>
      </c>
      <c r="I889" s="235"/>
      <c r="J889" s="236">
        <f>ROUND(I889*H889,2)</f>
        <v>0</v>
      </c>
      <c r="K889" s="232" t="s">
        <v>1</v>
      </c>
      <c r="L889" s="45"/>
      <c r="M889" s="237" t="s">
        <v>1</v>
      </c>
      <c r="N889" s="238" t="s">
        <v>47</v>
      </c>
      <c r="O889" s="92"/>
      <c r="P889" s="239">
        <f>O889*H889</f>
        <v>0</v>
      </c>
      <c r="Q889" s="239">
        <v>0.0020400000000000001</v>
      </c>
      <c r="R889" s="239">
        <f>Q889*H889</f>
        <v>0.13974</v>
      </c>
      <c r="S889" s="239">
        <v>0</v>
      </c>
      <c r="T889" s="240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41" t="s">
        <v>239</v>
      </c>
      <c r="AT889" s="241" t="s">
        <v>144</v>
      </c>
      <c r="AU889" s="241" t="s">
        <v>92</v>
      </c>
      <c r="AY889" s="18" t="s">
        <v>142</v>
      </c>
      <c r="BE889" s="242">
        <f>IF(N889="základní",J889,0)</f>
        <v>0</v>
      </c>
      <c r="BF889" s="242">
        <f>IF(N889="snížená",J889,0)</f>
        <v>0</v>
      </c>
      <c r="BG889" s="242">
        <f>IF(N889="zákl. přenesená",J889,0)</f>
        <v>0</v>
      </c>
      <c r="BH889" s="242">
        <f>IF(N889="sníž. přenesená",J889,0)</f>
        <v>0</v>
      </c>
      <c r="BI889" s="242">
        <f>IF(N889="nulová",J889,0)</f>
        <v>0</v>
      </c>
      <c r="BJ889" s="18" t="s">
        <v>87</v>
      </c>
      <c r="BK889" s="242">
        <f>ROUND(I889*H889,2)</f>
        <v>0</v>
      </c>
      <c r="BL889" s="18" t="s">
        <v>239</v>
      </c>
      <c r="BM889" s="241" t="s">
        <v>745</v>
      </c>
    </row>
    <row r="890" s="13" customFormat="1">
      <c r="A890" s="13"/>
      <c r="B890" s="243"/>
      <c r="C890" s="244"/>
      <c r="D890" s="245" t="s">
        <v>150</v>
      </c>
      <c r="E890" s="246" t="s">
        <v>1</v>
      </c>
      <c r="F890" s="247" t="s">
        <v>151</v>
      </c>
      <c r="G890" s="244"/>
      <c r="H890" s="246" t="s">
        <v>1</v>
      </c>
      <c r="I890" s="248"/>
      <c r="J890" s="244"/>
      <c r="K890" s="244"/>
      <c r="L890" s="249"/>
      <c r="M890" s="250"/>
      <c r="N890" s="251"/>
      <c r="O890" s="251"/>
      <c r="P890" s="251"/>
      <c r="Q890" s="251"/>
      <c r="R890" s="251"/>
      <c r="S890" s="251"/>
      <c r="T890" s="252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3" t="s">
        <v>150</v>
      </c>
      <c r="AU890" s="253" t="s">
        <v>92</v>
      </c>
      <c r="AV890" s="13" t="s">
        <v>87</v>
      </c>
      <c r="AW890" s="13" t="s">
        <v>36</v>
      </c>
      <c r="AX890" s="13" t="s">
        <v>82</v>
      </c>
      <c r="AY890" s="253" t="s">
        <v>142</v>
      </c>
    </row>
    <row r="891" s="13" customFormat="1">
      <c r="A891" s="13"/>
      <c r="B891" s="243"/>
      <c r="C891" s="244"/>
      <c r="D891" s="245" t="s">
        <v>150</v>
      </c>
      <c r="E891" s="246" t="s">
        <v>1</v>
      </c>
      <c r="F891" s="247" t="s">
        <v>746</v>
      </c>
      <c r="G891" s="244"/>
      <c r="H891" s="246" t="s">
        <v>1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3" t="s">
        <v>150</v>
      </c>
      <c r="AU891" s="253" t="s">
        <v>92</v>
      </c>
      <c r="AV891" s="13" t="s">
        <v>87</v>
      </c>
      <c r="AW891" s="13" t="s">
        <v>36</v>
      </c>
      <c r="AX891" s="13" t="s">
        <v>82</v>
      </c>
      <c r="AY891" s="253" t="s">
        <v>142</v>
      </c>
    </row>
    <row r="892" s="13" customFormat="1">
      <c r="A892" s="13"/>
      <c r="B892" s="243"/>
      <c r="C892" s="244"/>
      <c r="D892" s="245" t="s">
        <v>150</v>
      </c>
      <c r="E892" s="246" t="s">
        <v>1</v>
      </c>
      <c r="F892" s="247" t="s">
        <v>529</v>
      </c>
      <c r="G892" s="244"/>
      <c r="H892" s="246" t="s">
        <v>1</v>
      </c>
      <c r="I892" s="248"/>
      <c r="J892" s="244"/>
      <c r="K892" s="244"/>
      <c r="L892" s="249"/>
      <c r="M892" s="250"/>
      <c r="N892" s="251"/>
      <c r="O892" s="251"/>
      <c r="P892" s="251"/>
      <c r="Q892" s="251"/>
      <c r="R892" s="251"/>
      <c r="S892" s="251"/>
      <c r="T892" s="252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3" t="s">
        <v>150</v>
      </c>
      <c r="AU892" s="253" t="s">
        <v>92</v>
      </c>
      <c r="AV892" s="13" t="s">
        <v>87</v>
      </c>
      <c r="AW892" s="13" t="s">
        <v>36</v>
      </c>
      <c r="AX892" s="13" t="s">
        <v>82</v>
      </c>
      <c r="AY892" s="253" t="s">
        <v>142</v>
      </c>
    </row>
    <row r="893" s="14" customFormat="1">
      <c r="A893" s="14"/>
      <c r="B893" s="254"/>
      <c r="C893" s="255"/>
      <c r="D893" s="245" t="s">
        <v>150</v>
      </c>
      <c r="E893" s="256" t="s">
        <v>1</v>
      </c>
      <c r="F893" s="257" t="s">
        <v>548</v>
      </c>
      <c r="G893" s="255"/>
      <c r="H893" s="258">
        <v>68.5</v>
      </c>
      <c r="I893" s="259"/>
      <c r="J893" s="255"/>
      <c r="K893" s="255"/>
      <c r="L893" s="260"/>
      <c r="M893" s="261"/>
      <c r="N893" s="262"/>
      <c r="O893" s="262"/>
      <c r="P893" s="262"/>
      <c r="Q893" s="262"/>
      <c r="R893" s="262"/>
      <c r="S893" s="262"/>
      <c r="T893" s="26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64" t="s">
        <v>150</v>
      </c>
      <c r="AU893" s="264" t="s">
        <v>92</v>
      </c>
      <c r="AV893" s="14" t="s">
        <v>92</v>
      </c>
      <c r="AW893" s="14" t="s">
        <v>36</v>
      </c>
      <c r="AX893" s="14" t="s">
        <v>82</v>
      </c>
      <c r="AY893" s="264" t="s">
        <v>142</v>
      </c>
    </row>
    <row r="894" s="15" customFormat="1">
      <c r="A894" s="15"/>
      <c r="B894" s="265"/>
      <c r="C894" s="266"/>
      <c r="D894" s="245" t="s">
        <v>150</v>
      </c>
      <c r="E894" s="267" t="s">
        <v>1</v>
      </c>
      <c r="F894" s="268" t="s">
        <v>157</v>
      </c>
      <c r="G894" s="266"/>
      <c r="H894" s="269">
        <v>68.5</v>
      </c>
      <c r="I894" s="270"/>
      <c r="J894" s="266"/>
      <c r="K894" s="266"/>
      <c r="L894" s="271"/>
      <c r="M894" s="272"/>
      <c r="N894" s="273"/>
      <c r="O894" s="273"/>
      <c r="P894" s="273"/>
      <c r="Q894" s="273"/>
      <c r="R894" s="273"/>
      <c r="S894" s="273"/>
      <c r="T894" s="274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75" t="s">
        <v>150</v>
      </c>
      <c r="AU894" s="275" t="s">
        <v>92</v>
      </c>
      <c r="AV894" s="15" t="s">
        <v>148</v>
      </c>
      <c r="AW894" s="15" t="s">
        <v>36</v>
      </c>
      <c r="AX894" s="15" t="s">
        <v>87</v>
      </c>
      <c r="AY894" s="275" t="s">
        <v>142</v>
      </c>
    </row>
    <row r="895" s="2" customFormat="1" ht="24" customHeight="1">
      <c r="A895" s="39"/>
      <c r="B895" s="40"/>
      <c r="C895" s="230" t="s">
        <v>747</v>
      </c>
      <c r="D895" s="230" t="s">
        <v>144</v>
      </c>
      <c r="E895" s="231" t="s">
        <v>748</v>
      </c>
      <c r="F895" s="232" t="s">
        <v>749</v>
      </c>
      <c r="G895" s="233" t="s">
        <v>706</v>
      </c>
      <c r="H895" s="297"/>
      <c r="I895" s="235"/>
      <c r="J895" s="236">
        <f>ROUND(I895*H895,2)</f>
        <v>0</v>
      </c>
      <c r="K895" s="232" t="s">
        <v>147</v>
      </c>
      <c r="L895" s="45"/>
      <c r="M895" s="237" t="s">
        <v>1</v>
      </c>
      <c r="N895" s="238" t="s">
        <v>47</v>
      </c>
      <c r="O895" s="92"/>
      <c r="P895" s="239">
        <f>O895*H895</f>
        <v>0</v>
      </c>
      <c r="Q895" s="239">
        <v>0</v>
      </c>
      <c r="R895" s="239">
        <f>Q895*H895</f>
        <v>0</v>
      </c>
      <c r="S895" s="239">
        <v>0</v>
      </c>
      <c r="T895" s="240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1" t="s">
        <v>239</v>
      </c>
      <c r="AT895" s="241" t="s">
        <v>144</v>
      </c>
      <c r="AU895" s="241" t="s">
        <v>92</v>
      </c>
      <c r="AY895" s="18" t="s">
        <v>142</v>
      </c>
      <c r="BE895" s="242">
        <f>IF(N895="základní",J895,0)</f>
        <v>0</v>
      </c>
      <c r="BF895" s="242">
        <f>IF(N895="snížená",J895,0)</f>
        <v>0</v>
      </c>
      <c r="BG895" s="242">
        <f>IF(N895="zákl. přenesená",J895,0)</f>
        <v>0</v>
      </c>
      <c r="BH895" s="242">
        <f>IF(N895="sníž. přenesená",J895,0)</f>
        <v>0</v>
      </c>
      <c r="BI895" s="242">
        <f>IF(N895="nulová",J895,0)</f>
        <v>0</v>
      </c>
      <c r="BJ895" s="18" t="s">
        <v>87</v>
      </c>
      <c r="BK895" s="242">
        <f>ROUND(I895*H895,2)</f>
        <v>0</v>
      </c>
      <c r="BL895" s="18" t="s">
        <v>239</v>
      </c>
      <c r="BM895" s="241" t="s">
        <v>750</v>
      </c>
    </row>
    <row r="896" s="2" customFormat="1" ht="24" customHeight="1">
      <c r="A896" s="39"/>
      <c r="B896" s="40"/>
      <c r="C896" s="230" t="s">
        <v>266</v>
      </c>
      <c r="D896" s="230" t="s">
        <v>144</v>
      </c>
      <c r="E896" s="231" t="s">
        <v>751</v>
      </c>
      <c r="F896" s="232" t="s">
        <v>752</v>
      </c>
      <c r="G896" s="233" t="s">
        <v>706</v>
      </c>
      <c r="H896" s="297"/>
      <c r="I896" s="235"/>
      <c r="J896" s="236">
        <f>ROUND(I896*H896,2)</f>
        <v>0</v>
      </c>
      <c r="K896" s="232" t="s">
        <v>147</v>
      </c>
      <c r="L896" s="45"/>
      <c r="M896" s="237" t="s">
        <v>1</v>
      </c>
      <c r="N896" s="238" t="s">
        <v>47</v>
      </c>
      <c r="O896" s="92"/>
      <c r="P896" s="239">
        <f>O896*H896</f>
        <v>0</v>
      </c>
      <c r="Q896" s="239">
        <v>0</v>
      </c>
      <c r="R896" s="239">
        <f>Q896*H896</f>
        <v>0</v>
      </c>
      <c r="S896" s="239">
        <v>0</v>
      </c>
      <c r="T896" s="240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1" t="s">
        <v>239</v>
      </c>
      <c r="AT896" s="241" t="s">
        <v>144</v>
      </c>
      <c r="AU896" s="241" t="s">
        <v>92</v>
      </c>
      <c r="AY896" s="18" t="s">
        <v>142</v>
      </c>
      <c r="BE896" s="242">
        <f>IF(N896="základní",J896,0)</f>
        <v>0</v>
      </c>
      <c r="BF896" s="242">
        <f>IF(N896="snížená",J896,0)</f>
        <v>0</v>
      </c>
      <c r="BG896" s="242">
        <f>IF(N896="zákl. přenesená",J896,0)</f>
        <v>0</v>
      </c>
      <c r="BH896" s="242">
        <f>IF(N896="sníž. přenesená",J896,0)</f>
        <v>0</v>
      </c>
      <c r="BI896" s="242">
        <f>IF(N896="nulová",J896,0)</f>
        <v>0</v>
      </c>
      <c r="BJ896" s="18" t="s">
        <v>87</v>
      </c>
      <c r="BK896" s="242">
        <f>ROUND(I896*H896,2)</f>
        <v>0</v>
      </c>
      <c r="BL896" s="18" t="s">
        <v>239</v>
      </c>
      <c r="BM896" s="241" t="s">
        <v>753</v>
      </c>
    </row>
    <row r="897" s="12" customFormat="1" ht="22.8" customHeight="1">
      <c r="A897" s="12"/>
      <c r="B897" s="214"/>
      <c r="C897" s="215"/>
      <c r="D897" s="216" t="s">
        <v>81</v>
      </c>
      <c r="E897" s="228" t="s">
        <v>754</v>
      </c>
      <c r="F897" s="228" t="s">
        <v>755</v>
      </c>
      <c r="G897" s="215"/>
      <c r="H897" s="215"/>
      <c r="I897" s="218"/>
      <c r="J897" s="229">
        <f>BK897</f>
        <v>0</v>
      </c>
      <c r="K897" s="215"/>
      <c r="L897" s="220"/>
      <c r="M897" s="221"/>
      <c r="N897" s="222"/>
      <c r="O897" s="222"/>
      <c r="P897" s="223">
        <f>SUM(P898:P908)</f>
        <v>0</v>
      </c>
      <c r="Q897" s="222"/>
      <c r="R897" s="223">
        <f>SUM(R898:R908)</f>
        <v>0.030720000000000004</v>
      </c>
      <c r="S897" s="222"/>
      <c r="T897" s="224">
        <f>SUM(T898:T908)</f>
        <v>0.069209999999999994</v>
      </c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R897" s="225" t="s">
        <v>92</v>
      </c>
      <c r="AT897" s="226" t="s">
        <v>81</v>
      </c>
      <c r="AU897" s="226" t="s">
        <v>87</v>
      </c>
      <c r="AY897" s="225" t="s">
        <v>142</v>
      </c>
      <c r="BK897" s="227">
        <f>SUM(BK898:BK908)</f>
        <v>0</v>
      </c>
    </row>
    <row r="898" s="2" customFormat="1" ht="24" customHeight="1">
      <c r="A898" s="39"/>
      <c r="B898" s="40"/>
      <c r="C898" s="230" t="s">
        <v>756</v>
      </c>
      <c r="D898" s="230" t="s">
        <v>144</v>
      </c>
      <c r="E898" s="231" t="s">
        <v>757</v>
      </c>
      <c r="F898" s="232" t="s">
        <v>758</v>
      </c>
      <c r="G898" s="233" t="s">
        <v>162</v>
      </c>
      <c r="H898" s="234">
        <v>3</v>
      </c>
      <c r="I898" s="235"/>
      <c r="J898" s="236">
        <f>ROUND(I898*H898,2)</f>
        <v>0</v>
      </c>
      <c r="K898" s="232" t="s">
        <v>1</v>
      </c>
      <c r="L898" s="45"/>
      <c r="M898" s="237" t="s">
        <v>1</v>
      </c>
      <c r="N898" s="238" t="s">
        <v>47</v>
      </c>
      <c r="O898" s="92"/>
      <c r="P898" s="239">
        <f>O898*H898</f>
        <v>0</v>
      </c>
      <c r="Q898" s="239">
        <v>0</v>
      </c>
      <c r="R898" s="239">
        <f>Q898*H898</f>
        <v>0</v>
      </c>
      <c r="S898" s="239">
        <v>0.02307</v>
      </c>
      <c r="T898" s="240">
        <f>S898*H898</f>
        <v>0.069209999999999994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1" t="s">
        <v>239</v>
      </c>
      <c r="AT898" s="241" t="s">
        <v>144</v>
      </c>
      <c r="AU898" s="241" t="s">
        <v>92</v>
      </c>
      <c r="AY898" s="18" t="s">
        <v>142</v>
      </c>
      <c r="BE898" s="242">
        <f>IF(N898="základní",J898,0)</f>
        <v>0</v>
      </c>
      <c r="BF898" s="242">
        <f>IF(N898="snížená",J898,0)</f>
        <v>0</v>
      </c>
      <c r="BG898" s="242">
        <f>IF(N898="zákl. přenesená",J898,0)</f>
        <v>0</v>
      </c>
      <c r="BH898" s="242">
        <f>IF(N898="sníž. přenesená",J898,0)</f>
        <v>0</v>
      </c>
      <c r="BI898" s="242">
        <f>IF(N898="nulová",J898,0)</f>
        <v>0</v>
      </c>
      <c r="BJ898" s="18" t="s">
        <v>87</v>
      </c>
      <c r="BK898" s="242">
        <f>ROUND(I898*H898,2)</f>
        <v>0</v>
      </c>
      <c r="BL898" s="18" t="s">
        <v>239</v>
      </c>
      <c r="BM898" s="241" t="s">
        <v>759</v>
      </c>
    </row>
    <row r="899" s="13" customFormat="1">
      <c r="A899" s="13"/>
      <c r="B899" s="243"/>
      <c r="C899" s="244"/>
      <c r="D899" s="245" t="s">
        <v>150</v>
      </c>
      <c r="E899" s="246" t="s">
        <v>1</v>
      </c>
      <c r="F899" s="247" t="s">
        <v>151</v>
      </c>
      <c r="G899" s="244"/>
      <c r="H899" s="246" t="s">
        <v>1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3" t="s">
        <v>150</v>
      </c>
      <c r="AU899" s="253" t="s">
        <v>92</v>
      </c>
      <c r="AV899" s="13" t="s">
        <v>87</v>
      </c>
      <c r="AW899" s="13" t="s">
        <v>36</v>
      </c>
      <c r="AX899" s="13" t="s">
        <v>82</v>
      </c>
      <c r="AY899" s="253" t="s">
        <v>142</v>
      </c>
    </row>
    <row r="900" s="13" customFormat="1">
      <c r="A900" s="13"/>
      <c r="B900" s="243"/>
      <c r="C900" s="244"/>
      <c r="D900" s="245" t="s">
        <v>150</v>
      </c>
      <c r="E900" s="246" t="s">
        <v>1</v>
      </c>
      <c r="F900" s="247" t="s">
        <v>517</v>
      </c>
      <c r="G900" s="244"/>
      <c r="H900" s="246" t="s">
        <v>1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3" t="s">
        <v>150</v>
      </c>
      <c r="AU900" s="253" t="s">
        <v>92</v>
      </c>
      <c r="AV900" s="13" t="s">
        <v>87</v>
      </c>
      <c r="AW900" s="13" t="s">
        <v>36</v>
      </c>
      <c r="AX900" s="13" t="s">
        <v>82</v>
      </c>
      <c r="AY900" s="253" t="s">
        <v>142</v>
      </c>
    </row>
    <row r="901" s="13" customFormat="1">
      <c r="A901" s="13"/>
      <c r="B901" s="243"/>
      <c r="C901" s="244"/>
      <c r="D901" s="245" t="s">
        <v>150</v>
      </c>
      <c r="E901" s="246" t="s">
        <v>1</v>
      </c>
      <c r="F901" s="247" t="s">
        <v>529</v>
      </c>
      <c r="G901" s="244"/>
      <c r="H901" s="246" t="s">
        <v>1</v>
      </c>
      <c r="I901" s="248"/>
      <c r="J901" s="244"/>
      <c r="K901" s="244"/>
      <c r="L901" s="249"/>
      <c r="M901" s="250"/>
      <c r="N901" s="251"/>
      <c r="O901" s="251"/>
      <c r="P901" s="251"/>
      <c r="Q901" s="251"/>
      <c r="R901" s="251"/>
      <c r="S901" s="251"/>
      <c r="T901" s="252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3" t="s">
        <v>150</v>
      </c>
      <c r="AU901" s="253" t="s">
        <v>92</v>
      </c>
      <c r="AV901" s="13" t="s">
        <v>87</v>
      </c>
      <c r="AW901" s="13" t="s">
        <v>36</v>
      </c>
      <c r="AX901" s="13" t="s">
        <v>82</v>
      </c>
      <c r="AY901" s="253" t="s">
        <v>142</v>
      </c>
    </row>
    <row r="902" s="14" customFormat="1">
      <c r="A902" s="14"/>
      <c r="B902" s="254"/>
      <c r="C902" s="255"/>
      <c r="D902" s="245" t="s">
        <v>150</v>
      </c>
      <c r="E902" s="256" t="s">
        <v>1</v>
      </c>
      <c r="F902" s="257" t="s">
        <v>92</v>
      </c>
      <c r="G902" s="255"/>
      <c r="H902" s="258">
        <v>2</v>
      </c>
      <c r="I902" s="259"/>
      <c r="J902" s="255"/>
      <c r="K902" s="255"/>
      <c r="L902" s="260"/>
      <c r="M902" s="261"/>
      <c r="N902" s="262"/>
      <c r="O902" s="262"/>
      <c r="P902" s="262"/>
      <c r="Q902" s="262"/>
      <c r="R902" s="262"/>
      <c r="S902" s="262"/>
      <c r="T902" s="26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64" t="s">
        <v>150</v>
      </c>
      <c r="AU902" s="264" t="s">
        <v>92</v>
      </c>
      <c r="AV902" s="14" t="s">
        <v>92</v>
      </c>
      <c r="AW902" s="14" t="s">
        <v>36</v>
      </c>
      <c r="AX902" s="14" t="s">
        <v>82</v>
      </c>
      <c r="AY902" s="264" t="s">
        <v>142</v>
      </c>
    </row>
    <row r="903" s="13" customFormat="1">
      <c r="A903" s="13"/>
      <c r="B903" s="243"/>
      <c r="C903" s="244"/>
      <c r="D903" s="245" t="s">
        <v>150</v>
      </c>
      <c r="E903" s="246" t="s">
        <v>1</v>
      </c>
      <c r="F903" s="247" t="s">
        <v>532</v>
      </c>
      <c r="G903" s="244"/>
      <c r="H903" s="246" t="s">
        <v>1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3" t="s">
        <v>150</v>
      </c>
      <c r="AU903" s="253" t="s">
        <v>92</v>
      </c>
      <c r="AV903" s="13" t="s">
        <v>87</v>
      </c>
      <c r="AW903" s="13" t="s">
        <v>36</v>
      </c>
      <c r="AX903" s="13" t="s">
        <v>82</v>
      </c>
      <c r="AY903" s="253" t="s">
        <v>142</v>
      </c>
    </row>
    <row r="904" s="14" customFormat="1">
      <c r="A904" s="14"/>
      <c r="B904" s="254"/>
      <c r="C904" s="255"/>
      <c r="D904" s="245" t="s">
        <v>150</v>
      </c>
      <c r="E904" s="256" t="s">
        <v>1</v>
      </c>
      <c r="F904" s="257" t="s">
        <v>87</v>
      </c>
      <c r="G904" s="255"/>
      <c r="H904" s="258">
        <v>1</v>
      </c>
      <c r="I904" s="259"/>
      <c r="J904" s="255"/>
      <c r="K904" s="255"/>
      <c r="L904" s="260"/>
      <c r="M904" s="261"/>
      <c r="N904" s="262"/>
      <c r="O904" s="262"/>
      <c r="P904" s="262"/>
      <c r="Q904" s="262"/>
      <c r="R904" s="262"/>
      <c r="S904" s="262"/>
      <c r="T904" s="26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4" t="s">
        <v>150</v>
      </c>
      <c r="AU904" s="264" t="s">
        <v>92</v>
      </c>
      <c r="AV904" s="14" t="s">
        <v>92</v>
      </c>
      <c r="AW904" s="14" t="s">
        <v>36</v>
      </c>
      <c r="AX904" s="14" t="s">
        <v>82</v>
      </c>
      <c r="AY904" s="264" t="s">
        <v>142</v>
      </c>
    </row>
    <row r="905" s="15" customFormat="1">
      <c r="A905" s="15"/>
      <c r="B905" s="265"/>
      <c r="C905" s="266"/>
      <c r="D905" s="245" t="s">
        <v>150</v>
      </c>
      <c r="E905" s="267" t="s">
        <v>1</v>
      </c>
      <c r="F905" s="268" t="s">
        <v>157</v>
      </c>
      <c r="G905" s="266"/>
      <c r="H905" s="269">
        <v>3</v>
      </c>
      <c r="I905" s="270"/>
      <c r="J905" s="266"/>
      <c r="K905" s="266"/>
      <c r="L905" s="271"/>
      <c r="M905" s="272"/>
      <c r="N905" s="273"/>
      <c r="O905" s="273"/>
      <c r="P905" s="273"/>
      <c r="Q905" s="273"/>
      <c r="R905" s="273"/>
      <c r="S905" s="273"/>
      <c r="T905" s="274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5" t="s">
        <v>150</v>
      </c>
      <c r="AU905" s="275" t="s">
        <v>92</v>
      </c>
      <c r="AV905" s="15" t="s">
        <v>148</v>
      </c>
      <c r="AW905" s="15" t="s">
        <v>36</v>
      </c>
      <c r="AX905" s="15" t="s">
        <v>87</v>
      </c>
      <c r="AY905" s="275" t="s">
        <v>142</v>
      </c>
    </row>
    <row r="906" s="2" customFormat="1" ht="24" customHeight="1">
      <c r="A906" s="39"/>
      <c r="B906" s="40"/>
      <c r="C906" s="230" t="s">
        <v>760</v>
      </c>
      <c r="D906" s="230" t="s">
        <v>144</v>
      </c>
      <c r="E906" s="231" t="s">
        <v>761</v>
      </c>
      <c r="F906" s="232" t="s">
        <v>762</v>
      </c>
      <c r="G906" s="233" t="s">
        <v>162</v>
      </c>
      <c r="H906" s="234">
        <v>3</v>
      </c>
      <c r="I906" s="235"/>
      <c r="J906" s="236">
        <f>ROUND(I906*H906,2)</f>
        <v>0</v>
      </c>
      <c r="K906" s="232" t="s">
        <v>147</v>
      </c>
      <c r="L906" s="45"/>
      <c r="M906" s="237" t="s">
        <v>1</v>
      </c>
      <c r="N906" s="238" t="s">
        <v>47</v>
      </c>
      <c r="O906" s="92"/>
      <c r="P906" s="239">
        <f>O906*H906</f>
        <v>0</v>
      </c>
      <c r="Q906" s="239">
        <v>0.010240000000000001</v>
      </c>
      <c r="R906" s="239">
        <f>Q906*H906</f>
        <v>0.030720000000000004</v>
      </c>
      <c r="S906" s="239">
        <v>0</v>
      </c>
      <c r="T906" s="240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1" t="s">
        <v>239</v>
      </c>
      <c r="AT906" s="241" t="s">
        <v>144</v>
      </c>
      <c r="AU906" s="241" t="s">
        <v>92</v>
      </c>
      <c r="AY906" s="18" t="s">
        <v>142</v>
      </c>
      <c r="BE906" s="242">
        <f>IF(N906="základní",J906,0)</f>
        <v>0</v>
      </c>
      <c r="BF906" s="242">
        <f>IF(N906="snížená",J906,0)</f>
        <v>0</v>
      </c>
      <c r="BG906" s="242">
        <f>IF(N906="zákl. přenesená",J906,0)</f>
        <v>0</v>
      </c>
      <c r="BH906" s="242">
        <f>IF(N906="sníž. přenesená",J906,0)</f>
        <v>0</v>
      </c>
      <c r="BI906" s="242">
        <f>IF(N906="nulová",J906,0)</f>
        <v>0</v>
      </c>
      <c r="BJ906" s="18" t="s">
        <v>87</v>
      </c>
      <c r="BK906" s="242">
        <f>ROUND(I906*H906,2)</f>
        <v>0</v>
      </c>
      <c r="BL906" s="18" t="s">
        <v>239</v>
      </c>
      <c r="BM906" s="241" t="s">
        <v>763</v>
      </c>
    </row>
    <row r="907" s="2" customFormat="1" ht="24" customHeight="1">
      <c r="A907" s="39"/>
      <c r="B907" s="40"/>
      <c r="C907" s="230" t="s">
        <v>764</v>
      </c>
      <c r="D907" s="230" t="s">
        <v>144</v>
      </c>
      <c r="E907" s="231" t="s">
        <v>765</v>
      </c>
      <c r="F907" s="232" t="s">
        <v>766</v>
      </c>
      <c r="G907" s="233" t="s">
        <v>706</v>
      </c>
      <c r="H907" s="297"/>
      <c r="I907" s="235"/>
      <c r="J907" s="236">
        <f>ROUND(I907*H907,2)</f>
        <v>0</v>
      </c>
      <c r="K907" s="232" t="s">
        <v>147</v>
      </c>
      <c r="L907" s="45"/>
      <c r="M907" s="237" t="s">
        <v>1</v>
      </c>
      <c r="N907" s="238" t="s">
        <v>47</v>
      </c>
      <c r="O907" s="92"/>
      <c r="P907" s="239">
        <f>O907*H907</f>
        <v>0</v>
      </c>
      <c r="Q907" s="239">
        <v>0</v>
      </c>
      <c r="R907" s="239">
        <f>Q907*H907</f>
        <v>0</v>
      </c>
      <c r="S907" s="239">
        <v>0</v>
      </c>
      <c r="T907" s="240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41" t="s">
        <v>239</v>
      </c>
      <c r="AT907" s="241" t="s">
        <v>144</v>
      </c>
      <c r="AU907" s="241" t="s">
        <v>92</v>
      </c>
      <c r="AY907" s="18" t="s">
        <v>142</v>
      </c>
      <c r="BE907" s="242">
        <f>IF(N907="základní",J907,0)</f>
        <v>0</v>
      </c>
      <c r="BF907" s="242">
        <f>IF(N907="snížená",J907,0)</f>
        <v>0</v>
      </c>
      <c r="BG907" s="242">
        <f>IF(N907="zákl. přenesená",J907,0)</f>
        <v>0</v>
      </c>
      <c r="BH907" s="242">
        <f>IF(N907="sníž. přenesená",J907,0)</f>
        <v>0</v>
      </c>
      <c r="BI907" s="242">
        <f>IF(N907="nulová",J907,0)</f>
        <v>0</v>
      </c>
      <c r="BJ907" s="18" t="s">
        <v>87</v>
      </c>
      <c r="BK907" s="242">
        <f>ROUND(I907*H907,2)</f>
        <v>0</v>
      </c>
      <c r="BL907" s="18" t="s">
        <v>239</v>
      </c>
      <c r="BM907" s="241" t="s">
        <v>767</v>
      </c>
    </row>
    <row r="908" s="2" customFormat="1" ht="24" customHeight="1">
      <c r="A908" s="39"/>
      <c r="B908" s="40"/>
      <c r="C908" s="230" t="s">
        <v>768</v>
      </c>
      <c r="D908" s="230" t="s">
        <v>144</v>
      </c>
      <c r="E908" s="231" t="s">
        <v>769</v>
      </c>
      <c r="F908" s="232" t="s">
        <v>770</v>
      </c>
      <c r="G908" s="233" t="s">
        <v>706</v>
      </c>
      <c r="H908" s="297"/>
      <c r="I908" s="235"/>
      <c r="J908" s="236">
        <f>ROUND(I908*H908,2)</f>
        <v>0</v>
      </c>
      <c r="K908" s="232" t="s">
        <v>147</v>
      </c>
      <c r="L908" s="45"/>
      <c r="M908" s="237" t="s">
        <v>1</v>
      </c>
      <c r="N908" s="238" t="s">
        <v>47</v>
      </c>
      <c r="O908" s="92"/>
      <c r="P908" s="239">
        <f>O908*H908</f>
        <v>0</v>
      </c>
      <c r="Q908" s="239">
        <v>0</v>
      </c>
      <c r="R908" s="239">
        <f>Q908*H908</f>
        <v>0</v>
      </c>
      <c r="S908" s="239">
        <v>0</v>
      </c>
      <c r="T908" s="240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41" t="s">
        <v>239</v>
      </c>
      <c r="AT908" s="241" t="s">
        <v>144</v>
      </c>
      <c r="AU908" s="241" t="s">
        <v>92</v>
      </c>
      <c r="AY908" s="18" t="s">
        <v>142</v>
      </c>
      <c r="BE908" s="242">
        <f>IF(N908="základní",J908,0)</f>
        <v>0</v>
      </c>
      <c r="BF908" s="242">
        <f>IF(N908="snížená",J908,0)</f>
        <v>0</v>
      </c>
      <c r="BG908" s="242">
        <f>IF(N908="zákl. přenesená",J908,0)</f>
        <v>0</v>
      </c>
      <c r="BH908" s="242">
        <f>IF(N908="sníž. přenesená",J908,0)</f>
        <v>0</v>
      </c>
      <c r="BI908" s="242">
        <f>IF(N908="nulová",J908,0)</f>
        <v>0</v>
      </c>
      <c r="BJ908" s="18" t="s">
        <v>87</v>
      </c>
      <c r="BK908" s="242">
        <f>ROUND(I908*H908,2)</f>
        <v>0</v>
      </c>
      <c r="BL908" s="18" t="s">
        <v>239</v>
      </c>
      <c r="BM908" s="241" t="s">
        <v>771</v>
      </c>
    </row>
    <row r="909" s="12" customFormat="1" ht="22.8" customHeight="1">
      <c r="A909" s="12"/>
      <c r="B909" s="214"/>
      <c r="C909" s="215"/>
      <c r="D909" s="216" t="s">
        <v>81</v>
      </c>
      <c r="E909" s="228" t="s">
        <v>772</v>
      </c>
      <c r="F909" s="228" t="s">
        <v>773</v>
      </c>
      <c r="G909" s="215"/>
      <c r="H909" s="215"/>
      <c r="I909" s="218"/>
      <c r="J909" s="229">
        <f>BK909</f>
        <v>0</v>
      </c>
      <c r="K909" s="215"/>
      <c r="L909" s="220"/>
      <c r="M909" s="221"/>
      <c r="N909" s="222"/>
      <c r="O909" s="222"/>
      <c r="P909" s="223">
        <f>SUM(P910:P917)</f>
        <v>0</v>
      </c>
      <c r="Q909" s="222"/>
      <c r="R909" s="223">
        <f>SUM(R910:R917)</f>
        <v>0</v>
      </c>
      <c r="S909" s="222"/>
      <c r="T909" s="224">
        <f>SUM(T910:T917)</f>
        <v>0</v>
      </c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R909" s="225" t="s">
        <v>92</v>
      </c>
      <c r="AT909" s="226" t="s">
        <v>81</v>
      </c>
      <c r="AU909" s="226" t="s">
        <v>87</v>
      </c>
      <c r="AY909" s="225" t="s">
        <v>142</v>
      </c>
      <c r="BK909" s="227">
        <f>SUM(BK910:BK917)</f>
        <v>0</v>
      </c>
    </row>
    <row r="910" s="2" customFormat="1" ht="16.5" customHeight="1">
      <c r="A910" s="39"/>
      <c r="B910" s="40"/>
      <c r="C910" s="230" t="s">
        <v>774</v>
      </c>
      <c r="D910" s="230" t="s">
        <v>144</v>
      </c>
      <c r="E910" s="231" t="s">
        <v>775</v>
      </c>
      <c r="F910" s="232" t="s">
        <v>776</v>
      </c>
      <c r="G910" s="233" t="s">
        <v>162</v>
      </c>
      <c r="H910" s="234">
        <v>1</v>
      </c>
      <c r="I910" s="235"/>
      <c r="J910" s="236">
        <f>ROUND(I910*H910,2)</f>
        <v>0</v>
      </c>
      <c r="K910" s="232" t="s">
        <v>147</v>
      </c>
      <c r="L910" s="45"/>
      <c r="M910" s="237" t="s">
        <v>1</v>
      </c>
      <c r="N910" s="238" t="s">
        <v>47</v>
      </c>
      <c r="O910" s="92"/>
      <c r="P910" s="239">
        <f>O910*H910</f>
        <v>0</v>
      </c>
      <c r="Q910" s="239">
        <v>0</v>
      </c>
      <c r="R910" s="239">
        <f>Q910*H910</f>
        <v>0</v>
      </c>
      <c r="S910" s="239">
        <v>0</v>
      </c>
      <c r="T910" s="240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1" t="s">
        <v>239</v>
      </c>
      <c r="AT910" s="241" t="s">
        <v>144</v>
      </c>
      <c r="AU910" s="241" t="s">
        <v>92</v>
      </c>
      <c r="AY910" s="18" t="s">
        <v>142</v>
      </c>
      <c r="BE910" s="242">
        <f>IF(N910="základní",J910,0)</f>
        <v>0</v>
      </c>
      <c r="BF910" s="242">
        <f>IF(N910="snížená",J910,0)</f>
        <v>0</v>
      </c>
      <c r="BG910" s="242">
        <f>IF(N910="zákl. přenesená",J910,0)</f>
        <v>0</v>
      </c>
      <c r="BH910" s="242">
        <f>IF(N910="sníž. přenesená",J910,0)</f>
        <v>0</v>
      </c>
      <c r="BI910" s="242">
        <f>IF(N910="nulová",J910,0)</f>
        <v>0</v>
      </c>
      <c r="BJ910" s="18" t="s">
        <v>87</v>
      </c>
      <c r="BK910" s="242">
        <f>ROUND(I910*H910,2)</f>
        <v>0</v>
      </c>
      <c r="BL910" s="18" t="s">
        <v>239</v>
      </c>
      <c r="BM910" s="241" t="s">
        <v>777</v>
      </c>
    </row>
    <row r="911" s="13" customFormat="1">
      <c r="A911" s="13"/>
      <c r="B911" s="243"/>
      <c r="C911" s="244"/>
      <c r="D911" s="245" t="s">
        <v>150</v>
      </c>
      <c r="E911" s="246" t="s">
        <v>1</v>
      </c>
      <c r="F911" s="247" t="s">
        <v>151</v>
      </c>
      <c r="G911" s="244"/>
      <c r="H911" s="246" t="s">
        <v>1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3" t="s">
        <v>150</v>
      </c>
      <c r="AU911" s="253" t="s">
        <v>92</v>
      </c>
      <c r="AV911" s="13" t="s">
        <v>87</v>
      </c>
      <c r="AW911" s="13" t="s">
        <v>36</v>
      </c>
      <c r="AX911" s="13" t="s">
        <v>82</v>
      </c>
      <c r="AY911" s="253" t="s">
        <v>142</v>
      </c>
    </row>
    <row r="912" s="13" customFormat="1">
      <c r="A912" s="13"/>
      <c r="B912" s="243"/>
      <c r="C912" s="244"/>
      <c r="D912" s="245" t="s">
        <v>150</v>
      </c>
      <c r="E912" s="246" t="s">
        <v>1</v>
      </c>
      <c r="F912" s="247" t="s">
        <v>504</v>
      </c>
      <c r="G912" s="244"/>
      <c r="H912" s="246" t="s">
        <v>1</v>
      </c>
      <c r="I912" s="248"/>
      <c r="J912" s="244"/>
      <c r="K912" s="244"/>
      <c r="L912" s="249"/>
      <c r="M912" s="250"/>
      <c r="N912" s="251"/>
      <c r="O912" s="251"/>
      <c r="P912" s="251"/>
      <c r="Q912" s="251"/>
      <c r="R912" s="251"/>
      <c r="S912" s="251"/>
      <c r="T912" s="252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3" t="s">
        <v>150</v>
      </c>
      <c r="AU912" s="253" t="s">
        <v>92</v>
      </c>
      <c r="AV912" s="13" t="s">
        <v>87</v>
      </c>
      <c r="AW912" s="13" t="s">
        <v>36</v>
      </c>
      <c r="AX912" s="13" t="s">
        <v>82</v>
      </c>
      <c r="AY912" s="253" t="s">
        <v>142</v>
      </c>
    </row>
    <row r="913" s="13" customFormat="1">
      <c r="A913" s="13"/>
      <c r="B913" s="243"/>
      <c r="C913" s="244"/>
      <c r="D913" s="245" t="s">
        <v>150</v>
      </c>
      <c r="E913" s="246" t="s">
        <v>1</v>
      </c>
      <c r="F913" s="247" t="s">
        <v>355</v>
      </c>
      <c r="G913" s="244"/>
      <c r="H913" s="246" t="s">
        <v>1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3" t="s">
        <v>150</v>
      </c>
      <c r="AU913" s="253" t="s">
        <v>92</v>
      </c>
      <c r="AV913" s="13" t="s">
        <v>87</v>
      </c>
      <c r="AW913" s="13" t="s">
        <v>36</v>
      </c>
      <c r="AX913" s="13" t="s">
        <v>82</v>
      </c>
      <c r="AY913" s="253" t="s">
        <v>142</v>
      </c>
    </row>
    <row r="914" s="14" customFormat="1">
      <c r="A914" s="14"/>
      <c r="B914" s="254"/>
      <c r="C914" s="255"/>
      <c r="D914" s="245" t="s">
        <v>150</v>
      </c>
      <c r="E914" s="256" t="s">
        <v>1</v>
      </c>
      <c r="F914" s="257" t="s">
        <v>87</v>
      </c>
      <c r="G914" s="255"/>
      <c r="H914" s="258">
        <v>1</v>
      </c>
      <c r="I914" s="259"/>
      <c r="J914" s="255"/>
      <c r="K914" s="255"/>
      <c r="L914" s="260"/>
      <c r="M914" s="261"/>
      <c r="N914" s="262"/>
      <c r="O914" s="262"/>
      <c r="P914" s="262"/>
      <c r="Q914" s="262"/>
      <c r="R914" s="262"/>
      <c r="S914" s="262"/>
      <c r="T914" s="26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64" t="s">
        <v>150</v>
      </c>
      <c r="AU914" s="264" t="s">
        <v>92</v>
      </c>
      <c r="AV914" s="14" t="s">
        <v>92</v>
      </c>
      <c r="AW914" s="14" t="s">
        <v>36</v>
      </c>
      <c r="AX914" s="14" t="s">
        <v>82</v>
      </c>
      <c r="AY914" s="264" t="s">
        <v>142</v>
      </c>
    </row>
    <row r="915" s="15" customFormat="1">
      <c r="A915" s="15"/>
      <c r="B915" s="265"/>
      <c r="C915" s="266"/>
      <c r="D915" s="245" t="s">
        <v>150</v>
      </c>
      <c r="E915" s="267" t="s">
        <v>1</v>
      </c>
      <c r="F915" s="268" t="s">
        <v>157</v>
      </c>
      <c r="G915" s="266"/>
      <c r="H915" s="269">
        <v>1</v>
      </c>
      <c r="I915" s="270"/>
      <c r="J915" s="266"/>
      <c r="K915" s="266"/>
      <c r="L915" s="271"/>
      <c r="M915" s="272"/>
      <c r="N915" s="273"/>
      <c r="O915" s="273"/>
      <c r="P915" s="273"/>
      <c r="Q915" s="273"/>
      <c r="R915" s="273"/>
      <c r="S915" s="273"/>
      <c r="T915" s="274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T915" s="275" t="s">
        <v>150</v>
      </c>
      <c r="AU915" s="275" t="s">
        <v>92</v>
      </c>
      <c r="AV915" s="15" t="s">
        <v>148</v>
      </c>
      <c r="AW915" s="15" t="s">
        <v>36</v>
      </c>
      <c r="AX915" s="15" t="s">
        <v>87</v>
      </c>
      <c r="AY915" s="275" t="s">
        <v>142</v>
      </c>
    </row>
    <row r="916" s="2" customFormat="1" ht="24" customHeight="1">
      <c r="A916" s="39"/>
      <c r="B916" s="40"/>
      <c r="C916" s="230" t="s">
        <v>778</v>
      </c>
      <c r="D916" s="230" t="s">
        <v>144</v>
      </c>
      <c r="E916" s="231" t="s">
        <v>779</v>
      </c>
      <c r="F916" s="232" t="s">
        <v>780</v>
      </c>
      <c r="G916" s="233" t="s">
        <v>706</v>
      </c>
      <c r="H916" s="297"/>
      <c r="I916" s="235"/>
      <c r="J916" s="236">
        <f>ROUND(I916*H916,2)</f>
        <v>0</v>
      </c>
      <c r="K916" s="232" t="s">
        <v>147</v>
      </c>
      <c r="L916" s="45"/>
      <c r="M916" s="237" t="s">
        <v>1</v>
      </c>
      <c r="N916" s="238" t="s">
        <v>47</v>
      </c>
      <c r="O916" s="92"/>
      <c r="P916" s="239">
        <f>O916*H916</f>
        <v>0</v>
      </c>
      <c r="Q916" s="239">
        <v>0</v>
      </c>
      <c r="R916" s="239">
        <f>Q916*H916</f>
        <v>0</v>
      </c>
      <c r="S916" s="239">
        <v>0</v>
      </c>
      <c r="T916" s="240">
        <f>S916*H916</f>
        <v>0</v>
      </c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R916" s="241" t="s">
        <v>239</v>
      </c>
      <c r="AT916" s="241" t="s">
        <v>144</v>
      </c>
      <c r="AU916" s="241" t="s">
        <v>92</v>
      </c>
      <c r="AY916" s="18" t="s">
        <v>142</v>
      </c>
      <c r="BE916" s="242">
        <f>IF(N916="základní",J916,0)</f>
        <v>0</v>
      </c>
      <c r="BF916" s="242">
        <f>IF(N916="snížená",J916,0)</f>
        <v>0</v>
      </c>
      <c r="BG916" s="242">
        <f>IF(N916="zákl. přenesená",J916,0)</f>
        <v>0</v>
      </c>
      <c r="BH916" s="242">
        <f>IF(N916="sníž. přenesená",J916,0)</f>
        <v>0</v>
      </c>
      <c r="BI916" s="242">
        <f>IF(N916="nulová",J916,0)</f>
        <v>0</v>
      </c>
      <c r="BJ916" s="18" t="s">
        <v>87</v>
      </c>
      <c r="BK916" s="242">
        <f>ROUND(I916*H916,2)</f>
        <v>0</v>
      </c>
      <c r="BL916" s="18" t="s">
        <v>239</v>
      </c>
      <c r="BM916" s="241" t="s">
        <v>781</v>
      </c>
    </row>
    <row r="917" s="2" customFormat="1" ht="24" customHeight="1">
      <c r="A917" s="39"/>
      <c r="B917" s="40"/>
      <c r="C917" s="230" t="s">
        <v>782</v>
      </c>
      <c r="D917" s="230" t="s">
        <v>144</v>
      </c>
      <c r="E917" s="231" t="s">
        <v>783</v>
      </c>
      <c r="F917" s="232" t="s">
        <v>784</v>
      </c>
      <c r="G917" s="233" t="s">
        <v>706</v>
      </c>
      <c r="H917" s="297"/>
      <c r="I917" s="235"/>
      <c r="J917" s="236">
        <f>ROUND(I917*H917,2)</f>
        <v>0</v>
      </c>
      <c r="K917" s="232" t="s">
        <v>147</v>
      </c>
      <c r="L917" s="45"/>
      <c r="M917" s="237" t="s">
        <v>1</v>
      </c>
      <c r="N917" s="238" t="s">
        <v>47</v>
      </c>
      <c r="O917" s="92"/>
      <c r="P917" s="239">
        <f>O917*H917</f>
        <v>0</v>
      </c>
      <c r="Q917" s="239">
        <v>0</v>
      </c>
      <c r="R917" s="239">
        <f>Q917*H917</f>
        <v>0</v>
      </c>
      <c r="S917" s="239">
        <v>0</v>
      </c>
      <c r="T917" s="240">
        <f>S917*H917</f>
        <v>0</v>
      </c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R917" s="241" t="s">
        <v>239</v>
      </c>
      <c r="AT917" s="241" t="s">
        <v>144</v>
      </c>
      <c r="AU917" s="241" t="s">
        <v>92</v>
      </c>
      <c r="AY917" s="18" t="s">
        <v>142</v>
      </c>
      <c r="BE917" s="242">
        <f>IF(N917="základní",J917,0)</f>
        <v>0</v>
      </c>
      <c r="BF917" s="242">
        <f>IF(N917="snížená",J917,0)</f>
        <v>0</v>
      </c>
      <c r="BG917" s="242">
        <f>IF(N917="zákl. přenesená",J917,0)</f>
        <v>0</v>
      </c>
      <c r="BH917" s="242">
        <f>IF(N917="sníž. přenesená",J917,0)</f>
        <v>0</v>
      </c>
      <c r="BI917" s="242">
        <f>IF(N917="nulová",J917,0)</f>
        <v>0</v>
      </c>
      <c r="BJ917" s="18" t="s">
        <v>87</v>
      </c>
      <c r="BK917" s="242">
        <f>ROUND(I917*H917,2)</f>
        <v>0</v>
      </c>
      <c r="BL917" s="18" t="s">
        <v>239</v>
      </c>
      <c r="BM917" s="241" t="s">
        <v>785</v>
      </c>
    </row>
    <row r="918" s="12" customFormat="1" ht="22.8" customHeight="1">
      <c r="A918" s="12"/>
      <c r="B918" s="214"/>
      <c r="C918" s="215"/>
      <c r="D918" s="216" t="s">
        <v>81</v>
      </c>
      <c r="E918" s="228" t="s">
        <v>786</v>
      </c>
      <c r="F918" s="228" t="s">
        <v>787</v>
      </c>
      <c r="G918" s="215"/>
      <c r="H918" s="215"/>
      <c r="I918" s="218"/>
      <c r="J918" s="229">
        <f>BK918</f>
        <v>0</v>
      </c>
      <c r="K918" s="215"/>
      <c r="L918" s="220"/>
      <c r="M918" s="221"/>
      <c r="N918" s="222"/>
      <c r="O918" s="222"/>
      <c r="P918" s="223">
        <f>SUM(P919:P926)</f>
        <v>0</v>
      </c>
      <c r="Q918" s="222"/>
      <c r="R918" s="223">
        <f>SUM(R919:R926)</f>
        <v>0.01229334</v>
      </c>
      <c r="S918" s="222"/>
      <c r="T918" s="224">
        <f>SUM(T919:T926)</f>
        <v>0</v>
      </c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R918" s="225" t="s">
        <v>92</v>
      </c>
      <c r="AT918" s="226" t="s">
        <v>81</v>
      </c>
      <c r="AU918" s="226" t="s">
        <v>87</v>
      </c>
      <c r="AY918" s="225" t="s">
        <v>142</v>
      </c>
      <c r="BK918" s="227">
        <f>SUM(BK919:BK926)</f>
        <v>0</v>
      </c>
    </row>
    <row r="919" s="2" customFormat="1" ht="16.5" customHeight="1">
      <c r="A919" s="39"/>
      <c r="B919" s="40"/>
      <c r="C919" s="230" t="s">
        <v>788</v>
      </c>
      <c r="D919" s="230" t="s">
        <v>144</v>
      </c>
      <c r="E919" s="231" t="s">
        <v>789</v>
      </c>
      <c r="F919" s="232" t="s">
        <v>790</v>
      </c>
      <c r="G919" s="233" t="s">
        <v>90</v>
      </c>
      <c r="H919" s="234">
        <v>0.99299999999999999</v>
      </c>
      <c r="I919" s="235"/>
      <c r="J919" s="236">
        <f>ROUND(I919*H919,2)</f>
        <v>0</v>
      </c>
      <c r="K919" s="232" t="s">
        <v>1</v>
      </c>
      <c r="L919" s="45"/>
      <c r="M919" s="237" t="s">
        <v>1</v>
      </c>
      <c r="N919" s="238" t="s">
        <v>47</v>
      </c>
      <c r="O919" s="92"/>
      <c r="P919" s="239">
        <f>O919*H919</f>
        <v>0</v>
      </c>
      <c r="Q919" s="239">
        <v>0.01238</v>
      </c>
      <c r="R919" s="239">
        <f>Q919*H919</f>
        <v>0.01229334</v>
      </c>
      <c r="S919" s="239">
        <v>0</v>
      </c>
      <c r="T919" s="240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1" t="s">
        <v>239</v>
      </c>
      <c r="AT919" s="241" t="s">
        <v>144</v>
      </c>
      <c r="AU919" s="241" t="s">
        <v>92</v>
      </c>
      <c r="AY919" s="18" t="s">
        <v>142</v>
      </c>
      <c r="BE919" s="242">
        <f>IF(N919="základní",J919,0)</f>
        <v>0</v>
      </c>
      <c r="BF919" s="242">
        <f>IF(N919="snížená",J919,0)</f>
        <v>0</v>
      </c>
      <c r="BG919" s="242">
        <f>IF(N919="zákl. přenesená",J919,0)</f>
        <v>0</v>
      </c>
      <c r="BH919" s="242">
        <f>IF(N919="sníž. přenesená",J919,0)</f>
        <v>0</v>
      </c>
      <c r="BI919" s="242">
        <f>IF(N919="nulová",J919,0)</f>
        <v>0</v>
      </c>
      <c r="BJ919" s="18" t="s">
        <v>87</v>
      </c>
      <c r="BK919" s="242">
        <f>ROUND(I919*H919,2)</f>
        <v>0</v>
      </c>
      <c r="BL919" s="18" t="s">
        <v>239</v>
      </c>
      <c r="BM919" s="241" t="s">
        <v>791</v>
      </c>
    </row>
    <row r="920" s="13" customFormat="1">
      <c r="A920" s="13"/>
      <c r="B920" s="243"/>
      <c r="C920" s="244"/>
      <c r="D920" s="245" t="s">
        <v>150</v>
      </c>
      <c r="E920" s="246" t="s">
        <v>1</v>
      </c>
      <c r="F920" s="247" t="s">
        <v>151</v>
      </c>
      <c r="G920" s="244"/>
      <c r="H920" s="246" t="s">
        <v>1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3" t="s">
        <v>150</v>
      </c>
      <c r="AU920" s="253" t="s">
        <v>92</v>
      </c>
      <c r="AV920" s="13" t="s">
        <v>87</v>
      </c>
      <c r="AW920" s="13" t="s">
        <v>36</v>
      </c>
      <c r="AX920" s="13" t="s">
        <v>82</v>
      </c>
      <c r="AY920" s="253" t="s">
        <v>142</v>
      </c>
    </row>
    <row r="921" s="13" customFormat="1">
      <c r="A921" s="13"/>
      <c r="B921" s="243"/>
      <c r="C921" s="244"/>
      <c r="D921" s="245" t="s">
        <v>150</v>
      </c>
      <c r="E921" s="246" t="s">
        <v>1</v>
      </c>
      <c r="F921" s="247" t="s">
        <v>792</v>
      </c>
      <c r="G921" s="244"/>
      <c r="H921" s="246" t="s">
        <v>1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3" t="s">
        <v>150</v>
      </c>
      <c r="AU921" s="253" t="s">
        <v>92</v>
      </c>
      <c r="AV921" s="13" t="s">
        <v>87</v>
      </c>
      <c r="AW921" s="13" t="s">
        <v>36</v>
      </c>
      <c r="AX921" s="13" t="s">
        <v>82</v>
      </c>
      <c r="AY921" s="253" t="s">
        <v>142</v>
      </c>
    </row>
    <row r="922" s="13" customFormat="1">
      <c r="A922" s="13"/>
      <c r="B922" s="243"/>
      <c r="C922" s="244"/>
      <c r="D922" s="245" t="s">
        <v>150</v>
      </c>
      <c r="E922" s="246" t="s">
        <v>1</v>
      </c>
      <c r="F922" s="247" t="s">
        <v>518</v>
      </c>
      <c r="G922" s="244"/>
      <c r="H922" s="246" t="s">
        <v>1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3" t="s">
        <v>150</v>
      </c>
      <c r="AU922" s="253" t="s">
        <v>92</v>
      </c>
      <c r="AV922" s="13" t="s">
        <v>87</v>
      </c>
      <c r="AW922" s="13" t="s">
        <v>36</v>
      </c>
      <c r="AX922" s="13" t="s">
        <v>82</v>
      </c>
      <c r="AY922" s="253" t="s">
        <v>142</v>
      </c>
    </row>
    <row r="923" s="14" customFormat="1">
      <c r="A923" s="14"/>
      <c r="B923" s="254"/>
      <c r="C923" s="255"/>
      <c r="D923" s="245" t="s">
        <v>150</v>
      </c>
      <c r="E923" s="256" t="s">
        <v>1</v>
      </c>
      <c r="F923" s="257" t="s">
        <v>793</v>
      </c>
      <c r="G923" s="255"/>
      <c r="H923" s="258">
        <v>0.99299999999999999</v>
      </c>
      <c r="I923" s="259"/>
      <c r="J923" s="255"/>
      <c r="K923" s="255"/>
      <c r="L923" s="260"/>
      <c r="M923" s="261"/>
      <c r="N923" s="262"/>
      <c r="O923" s="262"/>
      <c r="P923" s="262"/>
      <c r="Q923" s="262"/>
      <c r="R923" s="262"/>
      <c r="S923" s="262"/>
      <c r="T923" s="26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64" t="s">
        <v>150</v>
      </c>
      <c r="AU923" s="264" t="s">
        <v>92</v>
      </c>
      <c r="AV923" s="14" t="s">
        <v>92</v>
      </c>
      <c r="AW923" s="14" t="s">
        <v>36</v>
      </c>
      <c r="AX923" s="14" t="s">
        <v>82</v>
      </c>
      <c r="AY923" s="264" t="s">
        <v>142</v>
      </c>
    </row>
    <row r="924" s="15" customFormat="1">
      <c r="A924" s="15"/>
      <c r="B924" s="265"/>
      <c r="C924" s="266"/>
      <c r="D924" s="245" t="s">
        <v>150</v>
      </c>
      <c r="E924" s="267" t="s">
        <v>1</v>
      </c>
      <c r="F924" s="268" t="s">
        <v>157</v>
      </c>
      <c r="G924" s="266"/>
      <c r="H924" s="269">
        <v>0.99299999999999999</v>
      </c>
      <c r="I924" s="270"/>
      <c r="J924" s="266"/>
      <c r="K924" s="266"/>
      <c r="L924" s="271"/>
      <c r="M924" s="272"/>
      <c r="N924" s="273"/>
      <c r="O924" s="273"/>
      <c r="P924" s="273"/>
      <c r="Q924" s="273"/>
      <c r="R924" s="273"/>
      <c r="S924" s="273"/>
      <c r="T924" s="274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5" t="s">
        <v>150</v>
      </c>
      <c r="AU924" s="275" t="s">
        <v>92</v>
      </c>
      <c r="AV924" s="15" t="s">
        <v>148</v>
      </c>
      <c r="AW924" s="15" t="s">
        <v>36</v>
      </c>
      <c r="AX924" s="15" t="s">
        <v>87</v>
      </c>
      <c r="AY924" s="275" t="s">
        <v>142</v>
      </c>
    </row>
    <row r="925" s="2" customFormat="1" ht="24" customHeight="1">
      <c r="A925" s="39"/>
      <c r="B925" s="40"/>
      <c r="C925" s="230" t="s">
        <v>794</v>
      </c>
      <c r="D925" s="230" t="s">
        <v>144</v>
      </c>
      <c r="E925" s="231" t="s">
        <v>795</v>
      </c>
      <c r="F925" s="232" t="s">
        <v>796</v>
      </c>
      <c r="G925" s="233" t="s">
        <v>706</v>
      </c>
      <c r="H925" s="297"/>
      <c r="I925" s="235"/>
      <c r="J925" s="236">
        <f>ROUND(I925*H925,2)</f>
        <v>0</v>
      </c>
      <c r="K925" s="232" t="s">
        <v>147</v>
      </c>
      <c r="L925" s="45"/>
      <c r="M925" s="237" t="s">
        <v>1</v>
      </c>
      <c r="N925" s="238" t="s">
        <v>47</v>
      </c>
      <c r="O925" s="92"/>
      <c r="P925" s="239">
        <f>O925*H925</f>
        <v>0</v>
      </c>
      <c r="Q925" s="239">
        <v>0</v>
      </c>
      <c r="R925" s="239">
        <f>Q925*H925</f>
        <v>0</v>
      </c>
      <c r="S925" s="239">
        <v>0</v>
      </c>
      <c r="T925" s="240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241" t="s">
        <v>239</v>
      </c>
      <c r="AT925" s="241" t="s">
        <v>144</v>
      </c>
      <c r="AU925" s="241" t="s">
        <v>92</v>
      </c>
      <c r="AY925" s="18" t="s">
        <v>142</v>
      </c>
      <c r="BE925" s="242">
        <f>IF(N925="základní",J925,0)</f>
        <v>0</v>
      </c>
      <c r="BF925" s="242">
        <f>IF(N925="snížená",J925,0)</f>
        <v>0</v>
      </c>
      <c r="BG925" s="242">
        <f>IF(N925="zákl. přenesená",J925,0)</f>
        <v>0</v>
      </c>
      <c r="BH925" s="242">
        <f>IF(N925="sníž. přenesená",J925,0)</f>
        <v>0</v>
      </c>
      <c r="BI925" s="242">
        <f>IF(N925="nulová",J925,0)</f>
        <v>0</v>
      </c>
      <c r="BJ925" s="18" t="s">
        <v>87</v>
      </c>
      <c r="BK925" s="242">
        <f>ROUND(I925*H925,2)</f>
        <v>0</v>
      </c>
      <c r="BL925" s="18" t="s">
        <v>239</v>
      </c>
      <c r="BM925" s="241" t="s">
        <v>797</v>
      </c>
    </row>
    <row r="926" s="2" customFormat="1" ht="36" customHeight="1">
      <c r="A926" s="39"/>
      <c r="B926" s="40"/>
      <c r="C926" s="230" t="s">
        <v>798</v>
      </c>
      <c r="D926" s="230" t="s">
        <v>144</v>
      </c>
      <c r="E926" s="231" t="s">
        <v>799</v>
      </c>
      <c r="F926" s="232" t="s">
        <v>800</v>
      </c>
      <c r="G926" s="233" t="s">
        <v>706</v>
      </c>
      <c r="H926" s="297"/>
      <c r="I926" s="235"/>
      <c r="J926" s="236">
        <f>ROUND(I926*H926,2)</f>
        <v>0</v>
      </c>
      <c r="K926" s="232" t="s">
        <v>147</v>
      </c>
      <c r="L926" s="45"/>
      <c r="M926" s="237" t="s">
        <v>1</v>
      </c>
      <c r="N926" s="238" t="s">
        <v>47</v>
      </c>
      <c r="O926" s="92"/>
      <c r="P926" s="239">
        <f>O926*H926</f>
        <v>0</v>
      </c>
      <c r="Q926" s="239">
        <v>0</v>
      </c>
      <c r="R926" s="239">
        <f>Q926*H926</f>
        <v>0</v>
      </c>
      <c r="S926" s="239">
        <v>0</v>
      </c>
      <c r="T926" s="240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41" t="s">
        <v>239</v>
      </c>
      <c r="AT926" s="241" t="s">
        <v>144</v>
      </c>
      <c r="AU926" s="241" t="s">
        <v>92</v>
      </c>
      <c r="AY926" s="18" t="s">
        <v>142</v>
      </c>
      <c r="BE926" s="242">
        <f>IF(N926="základní",J926,0)</f>
        <v>0</v>
      </c>
      <c r="BF926" s="242">
        <f>IF(N926="snížená",J926,0)</f>
        <v>0</v>
      </c>
      <c r="BG926" s="242">
        <f>IF(N926="zákl. přenesená",J926,0)</f>
        <v>0</v>
      </c>
      <c r="BH926" s="242">
        <f>IF(N926="sníž. přenesená",J926,0)</f>
        <v>0</v>
      </c>
      <c r="BI926" s="242">
        <f>IF(N926="nulová",J926,0)</f>
        <v>0</v>
      </c>
      <c r="BJ926" s="18" t="s">
        <v>87</v>
      </c>
      <c r="BK926" s="242">
        <f>ROUND(I926*H926,2)</f>
        <v>0</v>
      </c>
      <c r="BL926" s="18" t="s">
        <v>239</v>
      </c>
      <c r="BM926" s="241" t="s">
        <v>801</v>
      </c>
    </row>
    <row r="927" s="12" customFormat="1" ht="22.8" customHeight="1">
      <c r="A927" s="12"/>
      <c r="B927" s="214"/>
      <c r="C927" s="215"/>
      <c r="D927" s="216" t="s">
        <v>81</v>
      </c>
      <c r="E927" s="228" t="s">
        <v>802</v>
      </c>
      <c r="F927" s="228" t="s">
        <v>803</v>
      </c>
      <c r="G927" s="215"/>
      <c r="H927" s="215"/>
      <c r="I927" s="218"/>
      <c r="J927" s="229">
        <f>BK927</f>
        <v>0</v>
      </c>
      <c r="K927" s="215"/>
      <c r="L927" s="220"/>
      <c r="M927" s="221"/>
      <c r="N927" s="222"/>
      <c r="O927" s="222"/>
      <c r="P927" s="223">
        <f>SUM(P928:P962)</f>
        <v>0</v>
      </c>
      <c r="Q927" s="222"/>
      <c r="R927" s="223">
        <f>SUM(R928:R962)</f>
        <v>0.19422999999999999</v>
      </c>
      <c r="S927" s="222"/>
      <c r="T927" s="224">
        <f>SUM(T928:T962)</f>
        <v>0.14898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25" t="s">
        <v>92</v>
      </c>
      <c r="AT927" s="226" t="s">
        <v>81</v>
      </c>
      <c r="AU927" s="226" t="s">
        <v>87</v>
      </c>
      <c r="AY927" s="225" t="s">
        <v>142</v>
      </c>
      <c r="BK927" s="227">
        <f>SUM(BK928:BK962)</f>
        <v>0</v>
      </c>
    </row>
    <row r="928" s="2" customFormat="1" ht="24" customHeight="1">
      <c r="A928" s="39"/>
      <c r="B928" s="40"/>
      <c r="C928" s="230" t="s">
        <v>804</v>
      </c>
      <c r="D928" s="230" t="s">
        <v>144</v>
      </c>
      <c r="E928" s="231" t="s">
        <v>805</v>
      </c>
      <c r="F928" s="232" t="s">
        <v>806</v>
      </c>
      <c r="G928" s="233" t="s">
        <v>230</v>
      </c>
      <c r="H928" s="234">
        <v>78</v>
      </c>
      <c r="I928" s="235"/>
      <c r="J928" s="236">
        <f>ROUND(I928*H928,2)</f>
        <v>0</v>
      </c>
      <c r="K928" s="232" t="s">
        <v>147</v>
      </c>
      <c r="L928" s="45"/>
      <c r="M928" s="237" t="s">
        <v>1</v>
      </c>
      <c r="N928" s="238" t="s">
        <v>47</v>
      </c>
      <c r="O928" s="92"/>
      <c r="P928" s="239">
        <f>O928*H928</f>
        <v>0</v>
      </c>
      <c r="Q928" s="239">
        <v>0</v>
      </c>
      <c r="R928" s="239">
        <f>Q928*H928</f>
        <v>0</v>
      </c>
      <c r="S928" s="239">
        <v>0.00191</v>
      </c>
      <c r="T928" s="240">
        <f>S928*H928</f>
        <v>0.14898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241" t="s">
        <v>239</v>
      </c>
      <c r="AT928" s="241" t="s">
        <v>144</v>
      </c>
      <c r="AU928" s="241" t="s">
        <v>92</v>
      </c>
      <c r="AY928" s="18" t="s">
        <v>142</v>
      </c>
      <c r="BE928" s="242">
        <f>IF(N928="základní",J928,0)</f>
        <v>0</v>
      </c>
      <c r="BF928" s="242">
        <f>IF(N928="snížená",J928,0)</f>
        <v>0</v>
      </c>
      <c r="BG928" s="242">
        <f>IF(N928="zákl. přenesená",J928,0)</f>
        <v>0</v>
      </c>
      <c r="BH928" s="242">
        <f>IF(N928="sníž. přenesená",J928,0)</f>
        <v>0</v>
      </c>
      <c r="BI928" s="242">
        <f>IF(N928="nulová",J928,0)</f>
        <v>0</v>
      </c>
      <c r="BJ928" s="18" t="s">
        <v>87</v>
      </c>
      <c r="BK928" s="242">
        <f>ROUND(I928*H928,2)</f>
        <v>0</v>
      </c>
      <c r="BL928" s="18" t="s">
        <v>239</v>
      </c>
      <c r="BM928" s="241" t="s">
        <v>807</v>
      </c>
    </row>
    <row r="929" s="13" customFormat="1">
      <c r="A929" s="13"/>
      <c r="B929" s="243"/>
      <c r="C929" s="244"/>
      <c r="D929" s="245" t="s">
        <v>150</v>
      </c>
      <c r="E929" s="246" t="s">
        <v>1</v>
      </c>
      <c r="F929" s="247" t="s">
        <v>151</v>
      </c>
      <c r="G929" s="244"/>
      <c r="H929" s="246" t="s">
        <v>1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3" t="s">
        <v>150</v>
      </c>
      <c r="AU929" s="253" t="s">
        <v>92</v>
      </c>
      <c r="AV929" s="13" t="s">
        <v>87</v>
      </c>
      <c r="AW929" s="13" t="s">
        <v>36</v>
      </c>
      <c r="AX929" s="13" t="s">
        <v>82</v>
      </c>
      <c r="AY929" s="253" t="s">
        <v>142</v>
      </c>
    </row>
    <row r="930" s="13" customFormat="1">
      <c r="A930" s="13"/>
      <c r="B930" s="243"/>
      <c r="C930" s="244"/>
      <c r="D930" s="245" t="s">
        <v>150</v>
      </c>
      <c r="E930" s="246" t="s">
        <v>1</v>
      </c>
      <c r="F930" s="247" t="s">
        <v>517</v>
      </c>
      <c r="G930" s="244"/>
      <c r="H930" s="246" t="s">
        <v>1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3" t="s">
        <v>150</v>
      </c>
      <c r="AU930" s="253" t="s">
        <v>92</v>
      </c>
      <c r="AV930" s="13" t="s">
        <v>87</v>
      </c>
      <c r="AW930" s="13" t="s">
        <v>36</v>
      </c>
      <c r="AX930" s="13" t="s">
        <v>82</v>
      </c>
      <c r="AY930" s="253" t="s">
        <v>142</v>
      </c>
    </row>
    <row r="931" s="14" customFormat="1">
      <c r="A931" s="14"/>
      <c r="B931" s="254"/>
      <c r="C931" s="255"/>
      <c r="D931" s="245" t="s">
        <v>150</v>
      </c>
      <c r="E931" s="256" t="s">
        <v>1</v>
      </c>
      <c r="F931" s="257" t="s">
        <v>808</v>
      </c>
      <c r="G931" s="255"/>
      <c r="H931" s="258">
        <v>20</v>
      </c>
      <c r="I931" s="259"/>
      <c r="J931" s="255"/>
      <c r="K931" s="255"/>
      <c r="L931" s="260"/>
      <c r="M931" s="261"/>
      <c r="N931" s="262"/>
      <c r="O931" s="262"/>
      <c r="P931" s="262"/>
      <c r="Q931" s="262"/>
      <c r="R931" s="262"/>
      <c r="S931" s="262"/>
      <c r="T931" s="26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4" t="s">
        <v>150</v>
      </c>
      <c r="AU931" s="264" t="s">
        <v>92</v>
      </c>
      <c r="AV931" s="14" t="s">
        <v>92</v>
      </c>
      <c r="AW931" s="14" t="s">
        <v>36</v>
      </c>
      <c r="AX931" s="14" t="s">
        <v>82</v>
      </c>
      <c r="AY931" s="264" t="s">
        <v>142</v>
      </c>
    </row>
    <row r="932" s="14" customFormat="1">
      <c r="A932" s="14"/>
      <c r="B932" s="254"/>
      <c r="C932" s="255"/>
      <c r="D932" s="245" t="s">
        <v>150</v>
      </c>
      <c r="E932" s="256" t="s">
        <v>1</v>
      </c>
      <c r="F932" s="257" t="s">
        <v>809</v>
      </c>
      <c r="G932" s="255"/>
      <c r="H932" s="258">
        <v>25</v>
      </c>
      <c r="I932" s="259"/>
      <c r="J932" s="255"/>
      <c r="K932" s="255"/>
      <c r="L932" s="260"/>
      <c r="M932" s="261"/>
      <c r="N932" s="262"/>
      <c r="O932" s="262"/>
      <c r="P932" s="262"/>
      <c r="Q932" s="262"/>
      <c r="R932" s="262"/>
      <c r="S932" s="262"/>
      <c r="T932" s="26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64" t="s">
        <v>150</v>
      </c>
      <c r="AU932" s="264" t="s">
        <v>92</v>
      </c>
      <c r="AV932" s="14" t="s">
        <v>92</v>
      </c>
      <c r="AW932" s="14" t="s">
        <v>36</v>
      </c>
      <c r="AX932" s="14" t="s">
        <v>82</v>
      </c>
      <c r="AY932" s="264" t="s">
        <v>142</v>
      </c>
    </row>
    <row r="933" s="14" customFormat="1">
      <c r="A933" s="14"/>
      <c r="B933" s="254"/>
      <c r="C933" s="255"/>
      <c r="D933" s="245" t="s">
        <v>150</v>
      </c>
      <c r="E933" s="256" t="s">
        <v>1</v>
      </c>
      <c r="F933" s="257" t="s">
        <v>810</v>
      </c>
      <c r="G933" s="255"/>
      <c r="H933" s="258">
        <v>13</v>
      </c>
      <c r="I933" s="259"/>
      <c r="J933" s="255"/>
      <c r="K933" s="255"/>
      <c r="L933" s="260"/>
      <c r="M933" s="261"/>
      <c r="N933" s="262"/>
      <c r="O933" s="262"/>
      <c r="P933" s="262"/>
      <c r="Q933" s="262"/>
      <c r="R933" s="262"/>
      <c r="S933" s="262"/>
      <c r="T933" s="26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64" t="s">
        <v>150</v>
      </c>
      <c r="AU933" s="264" t="s">
        <v>92</v>
      </c>
      <c r="AV933" s="14" t="s">
        <v>92</v>
      </c>
      <c r="AW933" s="14" t="s">
        <v>36</v>
      </c>
      <c r="AX933" s="14" t="s">
        <v>82</v>
      </c>
      <c r="AY933" s="264" t="s">
        <v>142</v>
      </c>
    </row>
    <row r="934" s="14" customFormat="1">
      <c r="A934" s="14"/>
      <c r="B934" s="254"/>
      <c r="C934" s="255"/>
      <c r="D934" s="245" t="s">
        <v>150</v>
      </c>
      <c r="E934" s="256" t="s">
        <v>1</v>
      </c>
      <c r="F934" s="257" t="s">
        <v>811</v>
      </c>
      <c r="G934" s="255"/>
      <c r="H934" s="258">
        <v>20</v>
      </c>
      <c r="I934" s="259"/>
      <c r="J934" s="255"/>
      <c r="K934" s="255"/>
      <c r="L934" s="260"/>
      <c r="M934" s="261"/>
      <c r="N934" s="262"/>
      <c r="O934" s="262"/>
      <c r="P934" s="262"/>
      <c r="Q934" s="262"/>
      <c r="R934" s="262"/>
      <c r="S934" s="262"/>
      <c r="T934" s="26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64" t="s">
        <v>150</v>
      </c>
      <c r="AU934" s="264" t="s">
        <v>92</v>
      </c>
      <c r="AV934" s="14" t="s">
        <v>92</v>
      </c>
      <c r="AW934" s="14" t="s">
        <v>36</v>
      </c>
      <c r="AX934" s="14" t="s">
        <v>82</v>
      </c>
      <c r="AY934" s="264" t="s">
        <v>142</v>
      </c>
    </row>
    <row r="935" s="15" customFormat="1">
      <c r="A935" s="15"/>
      <c r="B935" s="265"/>
      <c r="C935" s="266"/>
      <c r="D935" s="245" t="s">
        <v>150</v>
      </c>
      <c r="E935" s="267" t="s">
        <v>1</v>
      </c>
      <c r="F935" s="268" t="s">
        <v>157</v>
      </c>
      <c r="G935" s="266"/>
      <c r="H935" s="269">
        <v>78</v>
      </c>
      <c r="I935" s="270"/>
      <c r="J935" s="266"/>
      <c r="K935" s="266"/>
      <c r="L935" s="271"/>
      <c r="M935" s="272"/>
      <c r="N935" s="273"/>
      <c r="O935" s="273"/>
      <c r="P935" s="273"/>
      <c r="Q935" s="273"/>
      <c r="R935" s="273"/>
      <c r="S935" s="273"/>
      <c r="T935" s="274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75" t="s">
        <v>150</v>
      </c>
      <c r="AU935" s="275" t="s">
        <v>92</v>
      </c>
      <c r="AV935" s="15" t="s">
        <v>148</v>
      </c>
      <c r="AW935" s="15" t="s">
        <v>36</v>
      </c>
      <c r="AX935" s="15" t="s">
        <v>87</v>
      </c>
      <c r="AY935" s="275" t="s">
        <v>142</v>
      </c>
    </row>
    <row r="936" s="2" customFormat="1" ht="24" customHeight="1">
      <c r="A936" s="39"/>
      <c r="B936" s="40"/>
      <c r="C936" s="230" t="s">
        <v>812</v>
      </c>
      <c r="D936" s="230" t="s">
        <v>144</v>
      </c>
      <c r="E936" s="231" t="s">
        <v>813</v>
      </c>
      <c r="F936" s="232" t="s">
        <v>814</v>
      </c>
      <c r="G936" s="233" t="s">
        <v>230</v>
      </c>
      <c r="H936" s="234">
        <v>20</v>
      </c>
      <c r="I936" s="235"/>
      <c r="J936" s="236">
        <f>ROUND(I936*H936,2)</f>
        <v>0</v>
      </c>
      <c r="K936" s="232" t="s">
        <v>147</v>
      </c>
      <c r="L936" s="45"/>
      <c r="M936" s="237" t="s">
        <v>1</v>
      </c>
      <c r="N936" s="238" t="s">
        <v>47</v>
      </c>
      <c r="O936" s="92"/>
      <c r="P936" s="239">
        <f>O936*H936</f>
        <v>0</v>
      </c>
      <c r="Q936" s="239">
        <v>0.0022399999999999998</v>
      </c>
      <c r="R936" s="239">
        <f>Q936*H936</f>
        <v>0.044799999999999993</v>
      </c>
      <c r="S936" s="239">
        <v>0</v>
      </c>
      <c r="T936" s="240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41" t="s">
        <v>239</v>
      </c>
      <c r="AT936" s="241" t="s">
        <v>144</v>
      </c>
      <c r="AU936" s="241" t="s">
        <v>92</v>
      </c>
      <c r="AY936" s="18" t="s">
        <v>142</v>
      </c>
      <c r="BE936" s="242">
        <f>IF(N936="základní",J936,0)</f>
        <v>0</v>
      </c>
      <c r="BF936" s="242">
        <f>IF(N936="snížená",J936,0)</f>
        <v>0</v>
      </c>
      <c r="BG936" s="242">
        <f>IF(N936="zákl. přenesená",J936,0)</f>
        <v>0</v>
      </c>
      <c r="BH936" s="242">
        <f>IF(N936="sníž. přenesená",J936,0)</f>
        <v>0</v>
      </c>
      <c r="BI936" s="242">
        <f>IF(N936="nulová",J936,0)</f>
        <v>0</v>
      </c>
      <c r="BJ936" s="18" t="s">
        <v>87</v>
      </c>
      <c r="BK936" s="242">
        <f>ROUND(I936*H936,2)</f>
        <v>0</v>
      </c>
      <c r="BL936" s="18" t="s">
        <v>239</v>
      </c>
      <c r="BM936" s="241" t="s">
        <v>815</v>
      </c>
    </row>
    <row r="937" s="13" customFormat="1">
      <c r="A937" s="13"/>
      <c r="B937" s="243"/>
      <c r="C937" s="244"/>
      <c r="D937" s="245" t="s">
        <v>150</v>
      </c>
      <c r="E937" s="246" t="s">
        <v>1</v>
      </c>
      <c r="F937" s="247" t="s">
        <v>151</v>
      </c>
      <c r="G937" s="244"/>
      <c r="H937" s="246" t="s">
        <v>1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3" t="s">
        <v>150</v>
      </c>
      <c r="AU937" s="253" t="s">
        <v>92</v>
      </c>
      <c r="AV937" s="13" t="s">
        <v>87</v>
      </c>
      <c r="AW937" s="13" t="s">
        <v>36</v>
      </c>
      <c r="AX937" s="13" t="s">
        <v>82</v>
      </c>
      <c r="AY937" s="253" t="s">
        <v>142</v>
      </c>
    </row>
    <row r="938" s="13" customFormat="1">
      <c r="A938" s="13"/>
      <c r="B938" s="243"/>
      <c r="C938" s="244"/>
      <c r="D938" s="245" t="s">
        <v>150</v>
      </c>
      <c r="E938" s="246" t="s">
        <v>1</v>
      </c>
      <c r="F938" s="247" t="s">
        <v>816</v>
      </c>
      <c r="G938" s="244"/>
      <c r="H938" s="246" t="s">
        <v>1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3" t="s">
        <v>150</v>
      </c>
      <c r="AU938" s="253" t="s">
        <v>92</v>
      </c>
      <c r="AV938" s="13" t="s">
        <v>87</v>
      </c>
      <c r="AW938" s="13" t="s">
        <v>36</v>
      </c>
      <c r="AX938" s="13" t="s">
        <v>82</v>
      </c>
      <c r="AY938" s="253" t="s">
        <v>142</v>
      </c>
    </row>
    <row r="939" s="13" customFormat="1">
      <c r="A939" s="13"/>
      <c r="B939" s="243"/>
      <c r="C939" s="244"/>
      <c r="D939" s="245" t="s">
        <v>150</v>
      </c>
      <c r="E939" s="246" t="s">
        <v>1</v>
      </c>
      <c r="F939" s="247" t="s">
        <v>817</v>
      </c>
      <c r="G939" s="244"/>
      <c r="H939" s="246" t="s">
        <v>1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3" t="s">
        <v>150</v>
      </c>
      <c r="AU939" s="253" t="s">
        <v>92</v>
      </c>
      <c r="AV939" s="13" t="s">
        <v>87</v>
      </c>
      <c r="AW939" s="13" t="s">
        <v>36</v>
      </c>
      <c r="AX939" s="13" t="s">
        <v>82</v>
      </c>
      <c r="AY939" s="253" t="s">
        <v>142</v>
      </c>
    </row>
    <row r="940" s="14" customFormat="1">
      <c r="A940" s="14"/>
      <c r="B940" s="254"/>
      <c r="C940" s="255"/>
      <c r="D940" s="245" t="s">
        <v>150</v>
      </c>
      <c r="E940" s="256" t="s">
        <v>1</v>
      </c>
      <c r="F940" s="257" t="s">
        <v>808</v>
      </c>
      <c r="G940" s="255"/>
      <c r="H940" s="258">
        <v>20</v>
      </c>
      <c r="I940" s="259"/>
      <c r="J940" s="255"/>
      <c r="K940" s="255"/>
      <c r="L940" s="260"/>
      <c r="M940" s="261"/>
      <c r="N940" s="262"/>
      <c r="O940" s="262"/>
      <c r="P940" s="262"/>
      <c r="Q940" s="262"/>
      <c r="R940" s="262"/>
      <c r="S940" s="262"/>
      <c r="T940" s="26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64" t="s">
        <v>150</v>
      </c>
      <c r="AU940" s="264" t="s">
        <v>92</v>
      </c>
      <c r="AV940" s="14" t="s">
        <v>92</v>
      </c>
      <c r="AW940" s="14" t="s">
        <v>36</v>
      </c>
      <c r="AX940" s="14" t="s">
        <v>82</v>
      </c>
      <c r="AY940" s="264" t="s">
        <v>142</v>
      </c>
    </row>
    <row r="941" s="15" customFormat="1">
      <c r="A941" s="15"/>
      <c r="B941" s="265"/>
      <c r="C941" s="266"/>
      <c r="D941" s="245" t="s">
        <v>150</v>
      </c>
      <c r="E941" s="267" t="s">
        <v>1</v>
      </c>
      <c r="F941" s="268" t="s">
        <v>157</v>
      </c>
      <c r="G941" s="266"/>
      <c r="H941" s="269">
        <v>20</v>
      </c>
      <c r="I941" s="270"/>
      <c r="J941" s="266"/>
      <c r="K941" s="266"/>
      <c r="L941" s="271"/>
      <c r="M941" s="272"/>
      <c r="N941" s="273"/>
      <c r="O941" s="273"/>
      <c r="P941" s="273"/>
      <c r="Q941" s="273"/>
      <c r="R941" s="273"/>
      <c r="S941" s="273"/>
      <c r="T941" s="274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75" t="s">
        <v>150</v>
      </c>
      <c r="AU941" s="275" t="s">
        <v>92</v>
      </c>
      <c r="AV941" s="15" t="s">
        <v>148</v>
      </c>
      <c r="AW941" s="15" t="s">
        <v>36</v>
      </c>
      <c r="AX941" s="15" t="s">
        <v>87</v>
      </c>
      <c r="AY941" s="275" t="s">
        <v>142</v>
      </c>
    </row>
    <row r="942" s="2" customFormat="1" ht="24" customHeight="1">
      <c r="A942" s="39"/>
      <c r="B942" s="40"/>
      <c r="C942" s="230" t="s">
        <v>818</v>
      </c>
      <c r="D942" s="230" t="s">
        <v>144</v>
      </c>
      <c r="E942" s="231" t="s">
        <v>819</v>
      </c>
      <c r="F942" s="232" t="s">
        <v>820</v>
      </c>
      <c r="G942" s="233" t="s">
        <v>230</v>
      </c>
      <c r="H942" s="234">
        <v>25</v>
      </c>
      <c r="I942" s="235"/>
      <c r="J942" s="236">
        <f>ROUND(I942*H942,2)</f>
        <v>0</v>
      </c>
      <c r="K942" s="232" t="s">
        <v>1</v>
      </c>
      <c r="L942" s="45"/>
      <c r="M942" s="237" t="s">
        <v>1</v>
      </c>
      <c r="N942" s="238" t="s">
        <v>47</v>
      </c>
      <c r="O942" s="92"/>
      <c r="P942" s="239">
        <f>O942*H942</f>
        <v>0</v>
      </c>
      <c r="Q942" s="239">
        <v>0.0022399999999999998</v>
      </c>
      <c r="R942" s="239">
        <f>Q942*H942</f>
        <v>0.055999999999999994</v>
      </c>
      <c r="S942" s="239">
        <v>0</v>
      </c>
      <c r="T942" s="240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41" t="s">
        <v>239</v>
      </c>
      <c r="AT942" s="241" t="s">
        <v>144</v>
      </c>
      <c r="AU942" s="241" t="s">
        <v>92</v>
      </c>
      <c r="AY942" s="18" t="s">
        <v>142</v>
      </c>
      <c r="BE942" s="242">
        <f>IF(N942="základní",J942,0)</f>
        <v>0</v>
      </c>
      <c r="BF942" s="242">
        <f>IF(N942="snížená",J942,0)</f>
        <v>0</v>
      </c>
      <c r="BG942" s="242">
        <f>IF(N942="zákl. přenesená",J942,0)</f>
        <v>0</v>
      </c>
      <c r="BH942" s="242">
        <f>IF(N942="sníž. přenesená",J942,0)</f>
        <v>0</v>
      </c>
      <c r="BI942" s="242">
        <f>IF(N942="nulová",J942,0)</f>
        <v>0</v>
      </c>
      <c r="BJ942" s="18" t="s">
        <v>87</v>
      </c>
      <c r="BK942" s="242">
        <f>ROUND(I942*H942,2)</f>
        <v>0</v>
      </c>
      <c r="BL942" s="18" t="s">
        <v>239</v>
      </c>
      <c r="BM942" s="241" t="s">
        <v>821</v>
      </c>
    </row>
    <row r="943" s="13" customFormat="1">
      <c r="A943" s="13"/>
      <c r="B943" s="243"/>
      <c r="C943" s="244"/>
      <c r="D943" s="245" t="s">
        <v>150</v>
      </c>
      <c r="E943" s="246" t="s">
        <v>1</v>
      </c>
      <c r="F943" s="247" t="s">
        <v>151</v>
      </c>
      <c r="G943" s="244"/>
      <c r="H943" s="246" t="s">
        <v>1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3" t="s">
        <v>150</v>
      </c>
      <c r="AU943" s="253" t="s">
        <v>92</v>
      </c>
      <c r="AV943" s="13" t="s">
        <v>87</v>
      </c>
      <c r="AW943" s="13" t="s">
        <v>36</v>
      </c>
      <c r="AX943" s="13" t="s">
        <v>82</v>
      </c>
      <c r="AY943" s="253" t="s">
        <v>142</v>
      </c>
    </row>
    <row r="944" s="13" customFormat="1">
      <c r="A944" s="13"/>
      <c r="B944" s="243"/>
      <c r="C944" s="244"/>
      <c r="D944" s="245" t="s">
        <v>150</v>
      </c>
      <c r="E944" s="246" t="s">
        <v>1</v>
      </c>
      <c r="F944" s="247" t="s">
        <v>816</v>
      </c>
      <c r="G944" s="244"/>
      <c r="H944" s="246" t="s">
        <v>1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3" t="s">
        <v>150</v>
      </c>
      <c r="AU944" s="253" t="s">
        <v>92</v>
      </c>
      <c r="AV944" s="13" t="s">
        <v>87</v>
      </c>
      <c r="AW944" s="13" t="s">
        <v>36</v>
      </c>
      <c r="AX944" s="13" t="s">
        <v>82</v>
      </c>
      <c r="AY944" s="253" t="s">
        <v>142</v>
      </c>
    </row>
    <row r="945" s="13" customFormat="1">
      <c r="A945" s="13"/>
      <c r="B945" s="243"/>
      <c r="C945" s="244"/>
      <c r="D945" s="245" t="s">
        <v>150</v>
      </c>
      <c r="E945" s="246" t="s">
        <v>1</v>
      </c>
      <c r="F945" s="247" t="s">
        <v>817</v>
      </c>
      <c r="G945" s="244"/>
      <c r="H945" s="246" t="s">
        <v>1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3" t="s">
        <v>150</v>
      </c>
      <c r="AU945" s="253" t="s">
        <v>92</v>
      </c>
      <c r="AV945" s="13" t="s">
        <v>87</v>
      </c>
      <c r="AW945" s="13" t="s">
        <v>36</v>
      </c>
      <c r="AX945" s="13" t="s">
        <v>82</v>
      </c>
      <c r="AY945" s="253" t="s">
        <v>142</v>
      </c>
    </row>
    <row r="946" s="14" customFormat="1">
      <c r="A946" s="14"/>
      <c r="B946" s="254"/>
      <c r="C946" s="255"/>
      <c r="D946" s="245" t="s">
        <v>150</v>
      </c>
      <c r="E946" s="256" t="s">
        <v>1</v>
      </c>
      <c r="F946" s="257" t="s">
        <v>809</v>
      </c>
      <c r="G946" s="255"/>
      <c r="H946" s="258">
        <v>25</v>
      </c>
      <c r="I946" s="259"/>
      <c r="J946" s="255"/>
      <c r="K946" s="255"/>
      <c r="L946" s="260"/>
      <c r="M946" s="261"/>
      <c r="N946" s="262"/>
      <c r="O946" s="262"/>
      <c r="P946" s="262"/>
      <c r="Q946" s="262"/>
      <c r="R946" s="262"/>
      <c r="S946" s="262"/>
      <c r="T946" s="26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4" t="s">
        <v>150</v>
      </c>
      <c r="AU946" s="264" t="s">
        <v>92</v>
      </c>
      <c r="AV946" s="14" t="s">
        <v>92</v>
      </c>
      <c r="AW946" s="14" t="s">
        <v>36</v>
      </c>
      <c r="AX946" s="14" t="s">
        <v>82</v>
      </c>
      <c r="AY946" s="264" t="s">
        <v>142</v>
      </c>
    </row>
    <row r="947" s="15" customFormat="1">
      <c r="A947" s="15"/>
      <c r="B947" s="265"/>
      <c r="C947" s="266"/>
      <c r="D947" s="245" t="s">
        <v>150</v>
      </c>
      <c r="E947" s="267" t="s">
        <v>1</v>
      </c>
      <c r="F947" s="268" t="s">
        <v>157</v>
      </c>
      <c r="G947" s="266"/>
      <c r="H947" s="269">
        <v>25</v>
      </c>
      <c r="I947" s="270"/>
      <c r="J947" s="266"/>
      <c r="K947" s="266"/>
      <c r="L947" s="271"/>
      <c r="M947" s="272"/>
      <c r="N947" s="273"/>
      <c r="O947" s="273"/>
      <c r="P947" s="273"/>
      <c r="Q947" s="273"/>
      <c r="R947" s="273"/>
      <c r="S947" s="273"/>
      <c r="T947" s="274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75" t="s">
        <v>150</v>
      </c>
      <c r="AU947" s="275" t="s">
        <v>92</v>
      </c>
      <c r="AV947" s="15" t="s">
        <v>148</v>
      </c>
      <c r="AW947" s="15" t="s">
        <v>36</v>
      </c>
      <c r="AX947" s="15" t="s">
        <v>87</v>
      </c>
      <c r="AY947" s="275" t="s">
        <v>142</v>
      </c>
    </row>
    <row r="948" s="2" customFormat="1" ht="24" customHeight="1">
      <c r="A948" s="39"/>
      <c r="B948" s="40"/>
      <c r="C948" s="230" t="s">
        <v>822</v>
      </c>
      <c r="D948" s="230" t="s">
        <v>144</v>
      </c>
      <c r="E948" s="231" t="s">
        <v>823</v>
      </c>
      <c r="F948" s="232" t="s">
        <v>824</v>
      </c>
      <c r="G948" s="233" t="s">
        <v>230</v>
      </c>
      <c r="H948" s="234">
        <v>20</v>
      </c>
      <c r="I948" s="235"/>
      <c r="J948" s="236">
        <f>ROUND(I948*H948,2)</f>
        <v>0</v>
      </c>
      <c r="K948" s="232" t="s">
        <v>147</v>
      </c>
      <c r="L948" s="45"/>
      <c r="M948" s="237" t="s">
        <v>1</v>
      </c>
      <c r="N948" s="238" t="s">
        <v>47</v>
      </c>
      <c r="O948" s="92"/>
      <c r="P948" s="239">
        <f>O948*H948</f>
        <v>0</v>
      </c>
      <c r="Q948" s="239">
        <v>0.0027799999999999999</v>
      </c>
      <c r="R948" s="239">
        <f>Q948*H948</f>
        <v>0.055599999999999997</v>
      </c>
      <c r="S948" s="239">
        <v>0</v>
      </c>
      <c r="T948" s="240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1" t="s">
        <v>239</v>
      </c>
      <c r="AT948" s="241" t="s">
        <v>144</v>
      </c>
      <c r="AU948" s="241" t="s">
        <v>92</v>
      </c>
      <c r="AY948" s="18" t="s">
        <v>142</v>
      </c>
      <c r="BE948" s="242">
        <f>IF(N948="základní",J948,0)</f>
        <v>0</v>
      </c>
      <c r="BF948" s="242">
        <f>IF(N948="snížená",J948,0)</f>
        <v>0</v>
      </c>
      <c r="BG948" s="242">
        <f>IF(N948="zákl. přenesená",J948,0)</f>
        <v>0</v>
      </c>
      <c r="BH948" s="242">
        <f>IF(N948="sníž. přenesená",J948,0)</f>
        <v>0</v>
      </c>
      <c r="BI948" s="242">
        <f>IF(N948="nulová",J948,0)</f>
        <v>0</v>
      </c>
      <c r="BJ948" s="18" t="s">
        <v>87</v>
      </c>
      <c r="BK948" s="242">
        <f>ROUND(I948*H948,2)</f>
        <v>0</v>
      </c>
      <c r="BL948" s="18" t="s">
        <v>239</v>
      </c>
      <c r="BM948" s="241" t="s">
        <v>825</v>
      </c>
    </row>
    <row r="949" s="13" customFormat="1">
      <c r="A949" s="13"/>
      <c r="B949" s="243"/>
      <c r="C949" s="244"/>
      <c r="D949" s="245" t="s">
        <v>150</v>
      </c>
      <c r="E949" s="246" t="s">
        <v>1</v>
      </c>
      <c r="F949" s="247" t="s">
        <v>151</v>
      </c>
      <c r="G949" s="244"/>
      <c r="H949" s="246" t="s">
        <v>1</v>
      </c>
      <c r="I949" s="248"/>
      <c r="J949" s="244"/>
      <c r="K949" s="244"/>
      <c r="L949" s="249"/>
      <c r="M949" s="250"/>
      <c r="N949" s="251"/>
      <c r="O949" s="251"/>
      <c r="P949" s="251"/>
      <c r="Q949" s="251"/>
      <c r="R949" s="251"/>
      <c r="S949" s="251"/>
      <c r="T949" s="252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3" t="s">
        <v>150</v>
      </c>
      <c r="AU949" s="253" t="s">
        <v>92</v>
      </c>
      <c r="AV949" s="13" t="s">
        <v>87</v>
      </c>
      <c r="AW949" s="13" t="s">
        <v>36</v>
      </c>
      <c r="AX949" s="13" t="s">
        <v>82</v>
      </c>
      <c r="AY949" s="253" t="s">
        <v>142</v>
      </c>
    </row>
    <row r="950" s="13" customFormat="1">
      <c r="A950" s="13"/>
      <c r="B950" s="243"/>
      <c r="C950" s="244"/>
      <c r="D950" s="245" t="s">
        <v>150</v>
      </c>
      <c r="E950" s="246" t="s">
        <v>1</v>
      </c>
      <c r="F950" s="247" t="s">
        <v>816</v>
      </c>
      <c r="G950" s="244"/>
      <c r="H950" s="246" t="s">
        <v>1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3" t="s">
        <v>150</v>
      </c>
      <c r="AU950" s="253" t="s">
        <v>92</v>
      </c>
      <c r="AV950" s="13" t="s">
        <v>87</v>
      </c>
      <c r="AW950" s="13" t="s">
        <v>36</v>
      </c>
      <c r="AX950" s="13" t="s">
        <v>82</v>
      </c>
      <c r="AY950" s="253" t="s">
        <v>142</v>
      </c>
    </row>
    <row r="951" s="13" customFormat="1">
      <c r="A951" s="13"/>
      <c r="B951" s="243"/>
      <c r="C951" s="244"/>
      <c r="D951" s="245" t="s">
        <v>150</v>
      </c>
      <c r="E951" s="246" t="s">
        <v>1</v>
      </c>
      <c r="F951" s="247" t="s">
        <v>817</v>
      </c>
      <c r="G951" s="244"/>
      <c r="H951" s="246" t="s">
        <v>1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3" t="s">
        <v>150</v>
      </c>
      <c r="AU951" s="253" t="s">
        <v>92</v>
      </c>
      <c r="AV951" s="13" t="s">
        <v>87</v>
      </c>
      <c r="AW951" s="13" t="s">
        <v>36</v>
      </c>
      <c r="AX951" s="13" t="s">
        <v>82</v>
      </c>
      <c r="AY951" s="253" t="s">
        <v>142</v>
      </c>
    </row>
    <row r="952" s="14" customFormat="1">
      <c r="A952" s="14"/>
      <c r="B952" s="254"/>
      <c r="C952" s="255"/>
      <c r="D952" s="245" t="s">
        <v>150</v>
      </c>
      <c r="E952" s="256" t="s">
        <v>1</v>
      </c>
      <c r="F952" s="257" t="s">
        <v>811</v>
      </c>
      <c r="G952" s="255"/>
      <c r="H952" s="258">
        <v>20</v>
      </c>
      <c r="I952" s="259"/>
      <c r="J952" s="255"/>
      <c r="K952" s="255"/>
      <c r="L952" s="260"/>
      <c r="M952" s="261"/>
      <c r="N952" s="262"/>
      <c r="O952" s="262"/>
      <c r="P952" s="262"/>
      <c r="Q952" s="262"/>
      <c r="R952" s="262"/>
      <c r="S952" s="262"/>
      <c r="T952" s="26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4" t="s">
        <v>150</v>
      </c>
      <c r="AU952" s="264" t="s">
        <v>92</v>
      </c>
      <c r="AV952" s="14" t="s">
        <v>92</v>
      </c>
      <c r="AW952" s="14" t="s">
        <v>36</v>
      </c>
      <c r="AX952" s="14" t="s">
        <v>82</v>
      </c>
      <c r="AY952" s="264" t="s">
        <v>142</v>
      </c>
    </row>
    <row r="953" s="15" customFormat="1">
      <c r="A953" s="15"/>
      <c r="B953" s="265"/>
      <c r="C953" s="266"/>
      <c r="D953" s="245" t="s">
        <v>150</v>
      </c>
      <c r="E953" s="267" t="s">
        <v>1</v>
      </c>
      <c r="F953" s="268" t="s">
        <v>157</v>
      </c>
      <c r="G953" s="266"/>
      <c r="H953" s="269">
        <v>20</v>
      </c>
      <c r="I953" s="270"/>
      <c r="J953" s="266"/>
      <c r="K953" s="266"/>
      <c r="L953" s="271"/>
      <c r="M953" s="272"/>
      <c r="N953" s="273"/>
      <c r="O953" s="273"/>
      <c r="P953" s="273"/>
      <c r="Q953" s="273"/>
      <c r="R953" s="273"/>
      <c r="S953" s="273"/>
      <c r="T953" s="274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75" t="s">
        <v>150</v>
      </c>
      <c r="AU953" s="275" t="s">
        <v>92</v>
      </c>
      <c r="AV953" s="15" t="s">
        <v>148</v>
      </c>
      <c r="AW953" s="15" t="s">
        <v>36</v>
      </c>
      <c r="AX953" s="15" t="s">
        <v>87</v>
      </c>
      <c r="AY953" s="275" t="s">
        <v>142</v>
      </c>
    </row>
    <row r="954" s="2" customFormat="1" ht="24" customHeight="1">
      <c r="A954" s="39"/>
      <c r="B954" s="40"/>
      <c r="C954" s="230" t="s">
        <v>826</v>
      </c>
      <c r="D954" s="230" t="s">
        <v>144</v>
      </c>
      <c r="E954" s="231" t="s">
        <v>827</v>
      </c>
      <c r="F954" s="232" t="s">
        <v>828</v>
      </c>
      <c r="G954" s="233" t="s">
        <v>162</v>
      </c>
      <c r="H954" s="234">
        <v>6</v>
      </c>
      <c r="I954" s="235"/>
      <c r="J954" s="236">
        <f>ROUND(I954*H954,2)</f>
        <v>0</v>
      </c>
      <c r="K954" s="232" t="s">
        <v>147</v>
      </c>
      <c r="L954" s="45"/>
      <c r="M954" s="237" t="s">
        <v>1</v>
      </c>
      <c r="N954" s="238" t="s">
        <v>47</v>
      </c>
      <c r="O954" s="92"/>
      <c r="P954" s="239">
        <f>O954*H954</f>
        <v>0</v>
      </c>
      <c r="Q954" s="239">
        <v>0</v>
      </c>
      <c r="R954" s="239">
        <f>Q954*H954</f>
        <v>0</v>
      </c>
      <c r="S954" s="239">
        <v>0</v>
      </c>
      <c r="T954" s="240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1" t="s">
        <v>239</v>
      </c>
      <c r="AT954" s="241" t="s">
        <v>144</v>
      </c>
      <c r="AU954" s="241" t="s">
        <v>92</v>
      </c>
      <c r="AY954" s="18" t="s">
        <v>142</v>
      </c>
      <c r="BE954" s="242">
        <f>IF(N954="základní",J954,0)</f>
        <v>0</v>
      </c>
      <c r="BF954" s="242">
        <f>IF(N954="snížená",J954,0)</f>
        <v>0</v>
      </c>
      <c r="BG954" s="242">
        <f>IF(N954="zákl. přenesená",J954,0)</f>
        <v>0</v>
      </c>
      <c r="BH954" s="242">
        <f>IF(N954="sníž. přenesená",J954,0)</f>
        <v>0</v>
      </c>
      <c r="BI954" s="242">
        <f>IF(N954="nulová",J954,0)</f>
        <v>0</v>
      </c>
      <c r="BJ954" s="18" t="s">
        <v>87</v>
      </c>
      <c r="BK954" s="242">
        <f>ROUND(I954*H954,2)</f>
        <v>0</v>
      </c>
      <c r="BL954" s="18" t="s">
        <v>239</v>
      </c>
      <c r="BM954" s="241" t="s">
        <v>829</v>
      </c>
    </row>
    <row r="955" s="2" customFormat="1" ht="36" customHeight="1">
      <c r="A955" s="39"/>
      <c r="B955" s="40"/>
      <c r="C955" s="230" t="s">
        <v>830</v>
      </c>
      <c r="D955" s="230" t="s">
        <v>144</v>
      </c>
      <c r="E955" s="231" t="s">
        <v>831</v>
      </c>
      <c r="F955" s="232" t="s">
        <v>832</v>
      </c>
      <c r="G955" s="233" t="s">
        <v>230</v>
      </c>
      <c r="H955" s="234">
        <v>13</v>
      </c>
      <c r="I955" s="235"/>
      <c r="J955" s="236">
        <f>ROUND(I955*H955,2)</f>
        <v>0</v>
      </c>
      <c r="K955" s="232" t="s">
        <v>1</v>
      </c>
      <c r="L955" s="45"/>
      <c r="M955" s="237" t="s">
        <v>1</v>
      </c>
      <c r="N955" s="238" t="s">
        <v>47</v>
      </c>
      <c r="O955" s="92"/>
      <c r="P955" s="239">
        <f>O955*H955</f>
        <v>0</v>
      </c>
      <c r="Q955" s="239">
        <v>0.0029099999999999998</v>
      </c>
      <c r="R955" s="239">
        <f>Q955*H955</f>
        <v>0.037829999999999996</v>
      </c>
      <c r="S955" s="239">
        <v>0</v>
      </c>
      <c r="T955" s="240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41" t="s">
        <v>239</v>
      </c>
      <c r="AT955" s="241" t="s">
        <v>144</v>
      </c>
      <c r="AU955" s="241" t="s">
        <v>92</v>
      </c>
      <c r="AY955" s="18" t="s">
        <v>142</v>
      </c>
      <c r="BE955" s="242">
        <f>IF(N955="základní",J955,0)</f>
        <v>0</v>
      </c>
      <c r="BF955" s="242">
        <f>IF(N955="snížená",J955,0)</f>
        <v>0</v>
      </c>
      <c r="BG955" s="242">
        <f>IF(N955="zákl. přenesená",J955,0)</f>
        <v>0</v>
      </c>
      <c r="BH955" s="242">
        <f>IF(N955="sníž. přenesená",J955,0)</f>
        <v>0</v>
      </c>
      <c r="BI955" s="242">
        <f>IF(N955="nulová",J955,0)</f>
        <v>0</v>
      </c>
      <c r="BJ955" s="18" t="s">
        <v>87</v>
      </c>
      <c r="BK955" s="242">
        <f>ROUND(I955*H955,2)</f>
        <v>0</v>
      </c>
      <c r="BL955" s="18" t="s">
        <v>239</v>
      </c>
      <c r="BM955" s="241" t="s">
        <v>833</v>
      </c>
    </row>
    <row r="956" s="13" customFormat="1">
      <c r="A956" s="13"/>
      <c r="B956" s="243"/>
      <c r="C956" s="244"/>
      <c r="D956" s="245" t="s">
        <v>150</v>
      </c>
      <c r="E956" s="246" t="s">
        <v>1</v>
      </c>
      <c r="F956" s="247" t="s">
        <v>151</v>
      </c>
      <c r="G956" s="244"/>
      <c r="H956" s="246" t="s">
        <v>1</v>
      </c>
      <c r="I956" s="248"/>
      <c r="J956" s="244"/>
      <c r="K956" s="244"/>
      <c r="L956" s="249"/>
      <c r="M956" s="250"/>
      <c r="N956" s="251"/>
      <c r="O956" s="251"/>
      <c r="P956" s="251"/>
      <c r="Q956" s="251"/>
      <c r="R956" s="251"/>
      <c r="S956" s="251"/>
      <c r="T956" s="252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3" t="s">
        <v>150</v>
      </c>
      <c r="AU956" s="253" t="s">
        <v>92</v>
      </c>
      <c r="AV956" s="13" t="s">
        <v>87</v>
      </c>
      <c r="AW956" s="13" t="s">
        <v>36</v>
      </c>
      <c r="AX956" s="13" t="s">
        <v>82</v>
      </c>
      <c r="AY956" s="253" t="s">
        <v>142</v>
      </c>
    </row>
    <row r="957" s="13" customFormat="1">
      <c r="A957" s="13"/>
      <c r="B957" s="243"/>
      <c r="C957" s="244"/>
      <c r="D957" s="245" t="s">
        <v>150</v>
      </c>
      <c r="E957" s="246" t="s">
        <v>1</v>
      </c>
      <c r="F957" s="247" t="s">
        <v>816</v>
      </c>
      <c r="G957" s="244"/>
      <c r="H957" s="246" t="s">
        <v>1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3" t="s">
        <v>150</v>
      </c>
      <c r="AU957" s="253" t="s">
        <v>92</v>
      </c>
      <c r="AV957" s="13" t="s">
        <v>87</v>
      </c>
      <c r="AW957" s="13" t="s">
        <v>36</v>
      </c>
      <c r="AX957" s="13" t="s">
        <v>82</v>
      </c>
      <c r="AY957" s="253" t="s">
        <v>142</v>
      </c>
    </row>
    <row r="958" s="13" customFormat="1">
      <c r="A958" s="13"/>
      <c r="B958" s="243"/>
      <c r="C958" s="244"/>
      <c r="D958" s="245" t="s">
        <v>150</v>
      </c>
      <c r="E958" s="246" t="s">
        <v>1</v>
      </c>
      <c r="F958" s="247" t="s">
        <v>817</v>
      </c>
      <c r="G958" s="244"/>
      <c r="H958" s="246" t="s">
        <v>1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3" t="s">
        <v>150</v>
      </c>
      <c r="AU958" s="253" t="s">
        <v>92</v>
      </c>
      <c r="AV958" s="13" t="s">
        <v>87</v>
      </c>
      <c r="AW958" s="13" t="s">
        <v>36</v>
      </c>
      <c r="AX958" s="13" t="s">
        <v>82</v>
      </c>
      <c r="AY958" s="253" t="s">
        <v>142</v>
      </c>
    </row>
    <row r="959" s="14" customFormat="1">
      <c r="A959" s="14"/>
      <c r="B959" s="254"/>
      <c r="C959" s="255"/>
      <c r="D959" s="245" t="s">
        <v>150</v>
      </c>
      <c r="E959" s="256" t="s">
        <v>1</v>
      </c>
      <c r="F959" s="257" t="s">
        <v>810</v>
      </c>
      <c r="G959" s="255"/>
      <c r="H959" s="258">
        <v>13</v>
      </c>
      <c r="I959" s="259"/>
      <c r="J959" s="255"/>
      <c r="K959" s="255"/>
      <c r="L959" s="260"/>
      <c r="M959" s="261"/>
      <c r="N959" s="262"/>
      <c r="O959" s="262"/>
      <c r="P959" s="262"/>
      <c r="Q959" s="262"/>
      <c r="R959" s="262"/>
      <c r="S959" s="262"/>
      <c r="T959" s="26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64" t="s">
        <v>150</v>
      </c>
      <c r="AU959" s="264" t="s">
        <v>92</v>
      </c>
      <c r="AV959" s="14" t="s">
        <v>92</v>
      </c>
      <c r="AW959" s="14" t="s">
        <v>36</v>
      </c>
      <c r="AX959" s="14" t="s">
        <v>82</v>
      </c>
      <c r="AY959" s="264" t="s">
        <v>142</v>
      </c>
    </row>
    <row r="960" s="15" customFormat="1">
      <c r="A960" s="15"/>
      <c r="B960" s="265"/>
      <c r="C960" s="266"/>
      <c r="D960" s="245" t="s">
        <v>150</v>
      </c>
      <c r="E960" s="267" t="s">
        <v>1</v>
      </c>
      <c r="F960" s="268" t="s">
        <v>157</v>
      </c>
      <c r="G960" s="266"/>
      <c r="H960" s="269">
        <v>13</v>
      </c>
      <c r="I960" s="270"/>
      <c r="J960" s="266"/>
      <c r="K960" s="266"/>
      <c r="L960" s="271"/>
      <c r="M960" s="272"/>
      <c r="N960" s="273"/>
      <c r="O960" s="273"/>
      <c r="P960" s="273"/>
      <c r="Q960" s="273"/>
      <c r="R960" s="273"/>
      <c r="S960" s="273"/>
      <c r="T960" s="274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5" t="s">
        <v>150</v>
      </c>
      <c r="AU960" s="275" t="s">
        <v>92</v>
      </c>
      <c r="AV960" s="15" t="s">
        <v>148</v>
      </c>
      <c r="AW960" s="15" t="s">
        <v>36</v>
      </c>
      <c r="AX960" s="15" t="s">
        <v>87</v>
      </c>
      <c r="AY960" s="275" t="s">
        <v>142</v>
      </c>
    </row>
    <row r="961" s="2" customFormat="1" ht="24" customHeight="1">
      <c r="A961" s="39"/>
      <c r="B961" s="40"/>
      <c r="C961" s="230" t="s">
        <v>834</v>
      </c>
      <c r="D961" s="230" t="s">
        <v>144</v>
      </c>
      <c r="E961" s="231" t="s">
        <v>835</v>
      </c>
      <c r="F961" s="232" t="s">
        <v>836</v>
      </c>
      <c r="G961" s="233" t="s">
        <v>706</v>
      </c>
      <c r="H961" s="297"/>
      <c r="I961" s="235"/>
      <c r="J961" s="236">
        <f>ROUND(I961*H961,2)</f>
        <v>0</v>
      </c>
      <c r="K961" s="232" t="s">
        <v>147</v>
      </c>
      <c r="L961" s="45"/>
      <c r="M961" s="237" t="s">
        <v>1</v>
      </c>
      <c r="N961" s="238" t="s">
        <v>47</v>
      </c>
      <c r="O961" s="92"/>
      <c r="P961" s="239">
        <f>O961*H961</f>
        <v>0</v>
      </c>
      <c r="Q961" s="239">
        <v>0</v>
      </c>
      <c r="R961" s="239">
        <f>Q961*H961</f>
        <v>0</v>
      </c>
      <c r="S961" s="239">
        <v>0</v>
      </c>
      <c r="T961" s="240">
        <f>S961*H961</f>
        <v>0</v>
      </c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R961" s="241" t="s">
        <v>239</v>
      </c>
      <c r="AT961" s="241" t="s">
        <v>144</v>
      </c>
      <c r="AU961" s="241" t="s">
        <v>92</v>
      </c>
      <c r="AY961" s="18" t="s">
        <v>142</v>
      </c>
      <c r="BE961" s="242">
        <f>IF(N961="základní",J961,0)</f>
        <v>0</v>
      </c>
      <c r="BF961" s="242">
        <f>IF(N961="snížená",J961,0)</f>
        <v>0</v>
      </c>
      <c r="BG961" s="242">
        <f>IF(N961="zákl. přenesená",J961,0)</f>
        <v>0</v>
      </c>
      <c r="BH961" s="242">
        <f>IF(N961="sníž. přenesená",J961,0)</f>
        <v>0</v>
      </c>
      <c r="BI961" s="242">
        <f>IF(N961="nulová",J961,0)</f>
        <v>0</v>
      </c>
      <c r="BJ961" s="18" t="s">
        <v>87</v>
      </c>
      <c r="BK961" s="242">
        <f>ROUND(I961*H961,2)</f>
        <v>0</v>
      </c>
      <c r="BL961" s="18" t="s">
        <v>239</v>
      </c>
      <c r="BM961" s="241" t="s">
        <v>837</v>
      </c>
    </row>
    <row r="962" s="2" customFormat="1" ht="24" customHeight="1">
      <c r="A962" s="39"/>
      <c r="B962" s="40"/>
      <c r="C962" s="230" t="s">
        <v>838</v>
      </c>
      <c r="D962" s="230" t="s">
        <v>144</v>
      </c>
      <c r="E962" s="231" t="s">
        <v>839</v>
      </c>
      <c r="F962" s="232" t="s">
        <v>840</v>
      </c>
      <c r="G962" s="233" t="s">
        <v>706</v>
      </c>
      <c r="H962" s="297"/>
      <c r="I962" s="235"/>
      <c r="J962" s="236">
        <f>ROUND(I962*H962,2)</f>
        <v>0</v>
      </c>
      <c r="K962" s="232" t="s">
        <v>147</v>
      </c>
      <c r="L962" s="45"/>
      <c r="M962" s="237" t="s">
        <v>1</v>
      </c>
      <c r="N962" s="238" t="s">
        <v>47</v>
      </c>
      <c r="O962" s="92"/>
      <c r="P962" s="239">
        <f>O962*H962</f>
        <v>0</v>
      </c>
      <c r="Q962" s="239">
        <v>0</v>
      </c>
      <c r="R962" s="239">
        <f>Q962*H962</f>
        <v>0</v>
      </c>
      <c r="S962" s="239">
        <v>0</v>
      </c>
      <c r="T962" s="240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1" t="s">
        <v>239</v>
      </c>
      <c r="AT962" s="241" t="s">
        <v>144</v>
      </c>
      <c r="AU962" s="241" t="s">
        <v>92</v>
      </c>
      <c r="AY962" s="18" t="s">
        <v>142</v>
      </c>
      <c r="BE962" s="242">
        <f>IF(N962="základní",J962,0)</f>
        <v>0</v>
      </c>
      <c r="BF962" s="242">
        <f>IF(N962="snížená",J962,0)</f>
        <v>0</v>
      </c>
      <c r="BG962" s="242">
        <f>IF(N962="zákl. přenesená",J962,0)</f>
        <v>0</v>
      </c>
      <c r="BH962" s="242">
        <f>IF(N962="sníž. přenesená",J962,0)</f>
        <v>0</v>
      </c>
      <c r="BI962" s="242">
        <f>IF(N962="nulová",J962,0)</f>
        <v>0</v>
      </c>
      <c r="BJ962" s="18" t="s">
        <v>87</v>
      </c>
      <c r="BK962" s="242">
        <f>ROUND(I962*H962,2)</f>
        <v>0</v>
      </c>
      <c r="BL962" s="18" t="s">
        <v>239</v>
      </c>
      <c r="BM962" s="241" t="s">
        <v>841</v>
      </c>
    </row>
    <row r="963" s="12" customFormat="1" ht="22.8" customHeight="1">
      <c r="A963" s="12"/>
      <c r="B963" s="214"/>
      <c r="C963" s="215"/>
      <c r="D963" s="216" t="s">
        <v>81</v>
      </c>
      <c r="E963" s="228" t="s">
        <v>842</v>
      </c>
      <c r="F963" s="228" t="s">
        <v>843</v>
      </c>
      <c r="G963" s="215"/>
      <c r="H963" s="215"/>
      <c r="I963" s="218"/>
      <c r="J963" s="229">
        <f>BK963</f>
        <v>0</v>
      </c>
      <c r="K963" s="215"/>
      <c r="L963" s="220"/>
      <c r="M963" s="221"/>
      <c r="N963" s="222"/>
      <c r="O963" s="222"/>
      <c r="P963" s="223">
        <f>SUM(P964:P971)</f>
        <v>0</v>
      </c>
      <c r="Q963" s="222"/>
      <c r="R963" s="223">
        <f>SUM(R964:R971)</f>
        <v>0</v>
      </c>
      <c r="S963" s="222"/>
      <c r="T963" s="224">
        <f>SUM(T964:T971)</f>
        <v>0.016831349999999998</v>
      </c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R963" s="225" t="s">
        <v>92</v>
      </c>
      <c r="AT963" s="226" t="s">
        <v>81</v>
      </c>
      <c r="AU963" s="226" t="s">
        <v>87</v>
      </c>
      <c r="AY963" s="225" t="s">
        <v>142</v>
      </c>
      <c r="BK963" s="227">
        <f>SUM(BK964:BK971)</f>
        <v>0</v>
      </c>
    </row>
    <row r="964" s="2" customFormat="1" ht="16.5" customHeight="1">
      <c r="A964" s="39"/>
      <c r="B964" s="40"/>
      <c r="C964" s="230" t="s">
        <v>844</v>
      </c>
      <c r="D964" s="230" t="s">
        <v>144</v>
      </c>
      <c r="E964" s="231" t="s">
        <v>845</v>
      </c>
      <c r="F964" s="232" t="s">
        <v>846</v>
      </c>
      <c r="G964" s="233" t="s">
        <v>90</v>
      </c>
      <c r="H964" s="234">
        <v>0.99299999999999999</v>
      </c>
      <c r="I964" s="235"/>
      <c r="J964" s="236">
        <f>ROUND(I964*H964,2)</f>
        <v>0</v>
      </c>
      <c r="K964" s="232" t="s">
        <v>147</v>
      </c>
      <c r="L964" s="45"/>
      <c r="M964" s="237" t="s">
        <v>1</v>
      </c>
      <c r="N964" s="238" t="s">
        <v>47</v>
      </c>
      <c r="O964" s="92"/>
      <c r="P964" s="239">
        <f>O964*H964</f>
        <v>0</v>
      </c>
      <c r="Q964" s="239">
        <v>0</v>
      </c>
      <c r="R964" s="239">
        <f>Q964*H964</f>
        <v>0</v>
      </c>
      <c r="S964" s="239">
        <v>0.01695</v>
      </c>
      <c r="T964" s="240">
        <f>S964*H964</f>
        <v>0.016831349999999998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1" t="s">
        <v>239</v>
      </c>
      <c r="AT964" s="241" t="s">
        <v>144</v>
      </c>
      <c r="AU964" s="241" t="s">
        <v>92</v>
      </c>
      <c r="AY964" s="18" t="s">
        <v>142</v>
      </c>
      <c r="BE964" s="242">
        <f>IF(N964="základní",J964,0)</f>
        <v>0</v>
      </c>
      <c r="BF964" s="242">
        <f>IF(N964="snížená",J964,0)</f>
        <v>0</v>
      </c>
      <c r="BG964" s="242">
        <f>IF(N964="zákl. přenesená",J964,0)</f>
        <v>0</v>
      </c>
      <c r="BH964" s="242">
        <f>IF(N964="sníž. přenesená",J964,0)</f>
        <v>0</v>
      </c>
      <c r="BI964" s="242">
        <f>IF(N964="nulová",J964,0)</f>
        <v>0</v>
      </c>
      <c r="BJ964" s="18" t="s">
        <v>87</v>
      </c>
      <c r="BK964" s="242">
        <f>ROUND(I964*H964,2)</f>
        <v>0</v>
      </c>
      <c r="BL964" s="18" t="s">
        <v>239</v>
      </c>
      <c r="BM964" s="241" t="s">
        <v>847</v>
      </c>
    </row>
    <row r="965" s="13" customFormat="1">
      <c r="A965" s="13"/>
      <c r="B965" s="243"/>
      <c r="C965" s="244"/>
      <c r="D965" s="245" t="s">
        <v>150</v>
      </c>
      <c r="E965" s="246" t="s">
        <v>1</v>
      </c>
      <c r="F965" s="247" t="s">
        <v>151</v>
      </c>
      <c r="G965" s="244"/>
      <c r="H965" s="246" t="s">
        <v>1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3" t="s">
        <v>150</v>
      </c>
      <c r="AU965" s="253" t="s">
        <v>92</v>
      </c>
      <c r="AV965" s="13" t="s">
        <v>87</v>
      </c>
      <c r="AW965" s="13" t="s">
        <v>36</v>
      </c>
      <c r="AX965" s="13" t="s">
        <v>82</v>
      </c>
      <c r="AY965" s="253" t="s">
        <v>142</v>
      </c>
    </row>
    <row r="966" s="13" customFormat="1">
      <c r="A966" s="13"/>
      <c r="B966" s="243"/>
      <c r="C966" s="244"/>
      <c r="D966" s="245" t="s">
        <v>150</v>
      </c>
      <c r="E966" s="246" t="s">
        <v>1</v>
      </c>
      <c r="F966" s="247" t="s">
        <v>517</v>
      </c>
      <c r="G966" s="244"/>
      <c r="H966" s="246" t="s">
        <v>1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3" t="s">
        <v>150</v>
      </c>
      <c r="AU966" s="253" t="s">
        <v>92</v>
      </c>
      <c r="AV966" s="13" t="s">
        <v>87</v>
      </c>
      <c r="AW966" s="13" t="s">
        <v>36</v>
      </c>
      <c r="AX966" s="13" t="s">
        <v>82</v>
      </c>
      <c r="AY966" s="253" t="s">
        <v>142</v>
      </c>
    </row>
    <row r="967" s="13" customFormat="1">
      <c r="A967" s="13"/>
      <c r="B967" s="243"/>
      <c r="C967" s="244"/>
      <c r="D967" s="245" t="s">
        <v>150</v>
      </c>
      <c r="E967" s="246" t="s">
        <v>1</v>
      </c>
      <c r="F967" s="247" t="s">
        <v>518</v>
      </c>
      <c r="G967" s="244"/>
      <c r="H967" s="246" t="s">
        <v>1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3" t="s">
        <v>150</v>
      </c>
      <c r="AU967" s="253" t="s">
        <v>92</v>
      </c>
      <c r="AV967" s="13" t="s">
        <v>87</v>
      </c>
      <c r="AW967" s="13" t="s">
        <v>36</v>
      </c>
      <c r="AX967" s="13" t="s">
        <v>82</v>
      </c>
      <c r="AY967" s="253" t="s">
        <v>142</v>
      </c>
    </row>
    <row r="968" s="14" customFormat="1">
      <c r="A968" s="14"/>
      <c r="B968" s="254"/>
      <c r="C968" s="255"/>
      <c r="D968" s="245" t="s">
        <v>150</v>
      </c>
      <c r="E968" s="256" t="s">
        <v>1</v>
      </c>
      <c r="F968" s="257" t="s">
        <v>793</v>
      </c>
      <c r="G968" s="255"/>
      <c r="H968" s="258">
        <v>0.99299999999999999</v>
      </c>
      <c r="I968" s="259"/>
      <c r="J968" s="255"/>
      <c r="K968" s="255"/>
      <c r="L968" s="260"/>
      <c r="M968" s="261"/>
      <c r="N968" s="262"/>
      <c r="O968" s="262"/>
      <c r="P968" s="262"/>
      <c r="Q968" s="262"/>
      <c r="R968" s="262"/>
      <c r="S968" s="262"/>
      <c r="T968" s="26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64" t="s">
        <v>150</v>
      </c>
      <c r="AU968" s="264" t="s">
        <v>92</v>
      </c>
      <c r="AV968" s="14" t="s">
        <v>92</v>
      </c>
      <c r="AW968" s="14" t="s">
        <v>36</v>
      </c>
      <c r="AX968" s="14" t="s">
        <v>82</v>
      </c>
      <c r="AY968" s="264" t="s">
        <v>142</v>
      </c>
    </row>
    <row r="969" s="15" customFormat="1">
      <c r="A969" s="15"/>
      <c r="B969" s="265"/>
      <c r="C969" s="266"/>
      <c r="D969" s="245" t="s">
        <v>150</v>
      </c>
      <c r="E969" s="267" t="s">
        <v>1</v>
      </c>
      <c r="F969" s="268" t="s">
        <v>157</v>
      </c>
      <c r="G969" s="266"/>
      <c r="H969" s="269">
        <v>0.99299999999999999</v>
      </c>
      <c r="I969" s="270"/>
      <c r="J969" s="266"/>
      <c r="K969" s="266"/>
      <c r="L969" s="271"/>
      <c r="M969" s="272"/>
      <c r="N969" s="273"/>
      <c r="O969" s="273"/>
      <c r="P969" s="273"/>
      <c r="Q969" s="273"/>
      <c r="R969" s="273"/>
      <c r="S969" s="273"/>
      <c r="T969" s="274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75" t="s">
        <v>150</v>
      </c>
      <c r="AU969" s="275" t="s">
        <v>92</v>
      </c>
      <c r="AV969" s="15" t="s">
        <v>148</v>
      </c>
      <c r="AW969" s="15" t="s">
        <v>36</v>
      </c>
      <c r="AX969" s="15" t="s">
        <v>87</v>
      </c>
      <c r="AY969" s="275" t="s">
        <v>142</v>
      </c>
    </row>
    <row r="970" s="2" customFormat="1" ht="24" customHeight="1">
      <c r="A970" s="39"/>
      <c r="B970" s="40"/>
      <c r="C970" s="230" t="s">
        <v>848</v>
      </c>
      <c r="D970" s="230" t="s">
        <v>144</v>
      </c>
      <c r="E970" s="231" t="s">
        <v>849</v>
      </c>
      <c r="F970" s="232" t="s">
        <v>850</v>
      </c>
      <c r="G970" s="233" t="s">
        <v>706</v>
      </c>
      <c r="H970" s="297"/>
      <c r="I970" s="235"/>
      <c r="J970" s="236">
        <f>ROUND(I970*H970,2)</f>
        <v>0</v>
      </c>
      <c r="K970" s="232" t="s">
        <v>147</v>
      </c>
      <c r="L970" s="45"/>
      <c r="M970" s="237" t="s">
        <v>1</v>
      </c>
      <c r="N970" s="238" t="s">
        <v>47</v>
      </c>
      <c r="O970" s="92"/>
      <c r="P970" s="239">
        <f>O970*H970</f>
        <v>0</v>
      </c>
      <c r="Q970" s="239">
        <v>0</v>
      </c>
      <c r="R970" s="239">
        <f>Q970*H970</f>
        <v>0</v>
      </c>
      <c r="S970" s="239">
        <v>0</v>
      </c>
      <c r="T970" s="240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41" t="s">
        <v>239</v>
      </c>
      <c r="AT970" s="241" t="s">
        <v>144</v>
      </c>
      <c r="AU970" s="241" t="s">
        <v>92</v>
      </c>
      <c r="AY970" s="18" t="s">
        <v>142</v>
      </c>
      <c r="BE970" s="242">
        <f>IF(N970="základní",J970,0)</f>
        <v>0</v>
      </c>
      <c r="BF970" s="242">
        <f>IF(N970="snížená",J970,0)</f>
        <v>0</v>
      </c>
      <c r="BG970" s="242">
        <f>IF(N970="zákl. přenesená",J970,0)</f>
        <v>0</v>
      </c>
      <c r="BH970" s="242">
        <f>IF(N970="sníž. přenesená",J970,0)</f>
        <v>0</v>
      </c>
      <c r="BI970" s="242">
        <f>IF(N970="nulová",J970,0)</f>
        <v>0</v>
      </c>
      <c r="BJ970" s="18" t="s">
        <v>87</v>
      </c>
      <c r="BK970" s="242">
        <f>ROUND(I970*H970,2)</f>
        <v>0</v>
      </c>
      <c r="BL970" s="18" t="s">
        <v>239</v>
      </c>
      <c r="BM970" s="241" t="s">
        <v>851</v>
      </c>
    </row>
    <row r="971" s="2" customFormat="1" ht="24" customHeight="1">
      <c r="A971" s="39"/>
      <c r="B971" s="40"/>
      <c r="C971" s="230" t="s">
        <v>852</v>
      </c>
      <c r="D971" s="230" t="s">
        <v>144</v>
      </c>
      <c r="E971" s="231" t="s">
        <v>853</v>
      </c>
      <c r="F971" s="232" t="s">
        <v>854</v>
      </c>
      <c r="G971" s="233" t="s">
        <v>706</v>
      </c>
      <c r="H971" s="297"/>
      <c r="I971" s="235"/>
      <c r="J971" s="236">
        <f>ROUND(I971*H971,2)</f>
        <v>0</v>
      </c>
      <c r="K971" s="232" t="s">
        <v>147</v>
      </c>
      <c r="L971" s="45"/>
      <c r="M971" s="237" t="s">
        <v>1</v>
      </c>
      <c r="N971" s="238" t="s">
        <v>47</v>
      </c>
      <c r="O971" s="92"/>
      <c r="P971" s="239">
        <f>O971*H971</f>
        <v>0</v>
      </c>
      <c r="Q971" s="239">
        <v>0</v>
      </c>
      <c r="R971" s="239">
        <f>Q971*H971</f>
        <v>0</v>
      </c>
      <c r="S971" s="239">
        <v>0</v>
      </c>
      <c r="T971" s="240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41" t="s">
        <v>239</v>
      </c>
      <c r="AT971" s="241" t="s">
        <v>144</v>
      </c>
      <c r="AU971" s="241" t="s">
        <v>92</v>
      </c>
      <c r="AY971" s="18" t="s">
        <v>142</v>
      </c>
      <c r="BE971" s="242">
        <f>IF(N971="základní",J971,0)</f>
        <v>0</v>
      </c>
      <c r="BF971" s="242">
        <f>IF(N971="snížená",J971,0)</f>
        <v>0</v>
      </c>
      <c r="BG971" s="242">
        <f>IF(N971="zákl. přenesená",J971,0)</f>
        <v>0</v>
      </c>
      <c r="BH971" s="242">
        <f>IF(N971="sníž. přenesená",J971,0)</f>
        <v>0</v>
      </c>
      <c r="BI971" s="242">
        <f>IF(N971="nulová",J971,0)</f>
        <v>0</v>
      </c>
      <c r="BJ971" s="18" t="s">
        <v>87</v>
      </c>
      <c r="BK971" s="242">
        <f>ROUND(I971*H971,2)</f>
        <v>0</v>
      </c>
      <c r="BL971" s="18" t="s">
        <v>239</v>
      </c>
      <c r="BM971" s="241" t="s">
        <v>855</v>
      </c>
    </row>
    <row r="972" s="12" customFormat="1" ht="22.8" customHeight="1">
      <c r="A972" s="12"/>
      <c r="B972" s="214"/>
      <c r="C972" s="215"/>
      <c r="D972" s="216" t="s">
        <v>81</v>
      </c>
      <c r="E972" s="228" t="s">
        <v>856</v>
      </c>
      <c r="F972" s="228" t="s">
        <v>857</v>
      </c>
      <c r="G972" s="215"/>
      <c r="H972" s="215"/>
      <c r="I972" s="218"/>
      <c r="J972" s="229">
        <f>BK972</f>
        <v>0</v>
      </c>
      <c r="K972" s="215"/>
      <c r="L972" s="220"/>
      <c r="M972" s="221"/>
      <c r="N972" s="222"/>
      <c r="O972" s="222"/>
      <c r="P972" s="223">
        <f>SUM(P973:P1019)</f>
        <v>0</v>
      </c>
      <c r="Q972" s="222"/>
      <c r="R972" s="223">
        <f>SUM(R973:R1019)</f>
        <v>0.0089845000000000012</v>
      </c>
      <c r="S972" s="222"/>
      <c r="T972" s="224">
        <f>SUM(T973:T1019)</f>
        <v>0.26755000000000001</v>
      </c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R972" s="225" t="s">
        <v>92</v>
      </c>
      <c r="AT972" s="226" t="s">
        <v>81</v>
      </c>
      <c r="AU972" s="226" t="s">
        <v>87</v>
      </c>
      <c r="AY972" s="225" t="s">
        <v>142</v>
      </c>
      <c r="BK972" s="227">
        <f>SUM(BK973:BK1019)</f>
        <v>0</v>
      </c>
    </row>
    <row r="973" s="2" customFormat="1" ht="24" customHeight="1">
      <c r="A973" s="39"/>
      <c r="B973" s="40"/>
      <c r="C973" s="230" t="s">
        <v>858</v>
      </c>
      <c r="D973" s="230" t="s">
        <v>144</v>
      </c>
      <c r="E973" s="231" t="s">
        <v>859</v>
      </c>
      <c r="F973" s="232" t="s">
        <v>860</v>
      </c>
      <c r="G973" s="233" t="s">
        <v>230</v>
      </c>
      <c r="H973" s="234">
        <v>13</v>
      </c>
      <c r="I973" s="235"/>
      <c r="J973" s="236">
        <f>ROUND(I973*H973,2)</f>
        <v>0</v>
      </c>
      <c r="K973" s="232" t="s">
        <v>147</v>
      </c>
      <c r="L973" s="45"/>
      <c r="M973" s="237" t="s">
        <v>1</v>
      </c>
      <c r="N973" s="238" t="s">
        <v>47</v>
      </c>
      <c r="O973" s="92"/>
      <c r="P973" s="239">
        <f>O973*H973</f>
        <v>0</v>
      </c>
      <c r="Q973" s="239">
        <v>0</v>
      </c>
      <c r="R973" s="239">
        <f>Q973*H973</f>
        <v>0</v>
      </c>
      <c r="S973" s="239">
        <v>0.016</v>
      </c>
      <c r="T973" s="240">
        <f>S973*H973</f>
        <v>0.20800000000000002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41" t="s">
        <v>239</v>
      </c>
      <c r="AT973" s="241" t="s">
        <v>144</v>
      </c>
      <c r="AU973" s="241" t="s">
        <v>92</v>
      </c>
      <c r="AY973" s="18" t="s">
        <v>142</v>
      </c>
      <c r="BE973" s="242">
        <f>IF(N973="základní",J973,0)</f>
        <v>0</v>
      </c>
      <c r="BF973" s="242">
        <f>IF(N973="snížená",J973,0)</f>
        <v>0</v>
      </c>
      <c r="BG973" s="242">
        <f>IF(N973="zákl. přenesená",J973,0)</f>
        <v>0</v>
      </c>
      <c r="BH973" s="242">
        <f>IF(N973="sníž. přenesená",J973,0)</f>
        <v>0</v>
      </c>
      <c r="BI973" s="242">
        <f>IF(N973="nulová",J973,0)</f>
        <v>0</v>
      </c>
      <c r="BJ973" s="18" t="s">
        <v>87</v>
      </c>
      <c r="BK973" s="242">
        <f>ROUND(I973*H973,2)</f>
        <v>0</v>
      </c>
      <c r="BL973" s="18" t="s">
        <v>239</v>
      </c>
      <c r="BM973" s="241" t="s">
        <v>861</v>
      </c>
    </row>
    <row r="974" s="13" customFormat="1">
      <c r="A974" s="13"/>
      <c r="B974" s="243"/>
      <c r="C974" s="244"/>
      <c r="D974" s="245" t="s">
        <v>150</v>
      </c>
      <c r="E974" s="246" t="s">
        <v>1</v>
      </c>
      <c r="F974" s="247" t="s">
        <v>151</v>
      </c>
      <c r="G974" s="244"/>
      <c r="H974" s="246" t="s">
        <v>1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3" t="s">
        <v>150</v>
      </c>
      <c r="AU974" s="253" t="s">
        <v>92</v>
      </c>
      <c r="AV974" s="13" t="s">
        <v>87</v>
      </c>
      <c r="AW974" s="13" t="s">
        <v>36</v>
      </c>
      <c r="AX974" s="13" t="s">
        <v>82</v>
      </c>
      <c r="AY974" s="253" t="s">
        <v>142</v>
      </c>
    </row>
    <row r="975" s="13" customFormat="1">
      <c r="A975" s="13"/>
      <c r="B975" s="243"/>
      <c r="C975" s="244"/>
      <c r="D975" s="245" t="s">
        <v>150</v>
      </c>
      <c r="E975" s="246" t="s">
        <v>1</v>
      </c>
      <c r="F975" s="247" t="s">
        <v>517</v>
      </c>
      <c r="G975" s="244"/>
      <c r="H975" s="246" t="s">
        <v>1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3" t="s">
        <v>150</v>
      </c>
      <c r="AU975" s="253" t="s">
        <v>92</v>
      </c>
      <c r="AV975" s="13" t="s">
        <v>87</v>
      </c>
      <c r="AW975" s="13" t="s">
        <v>36</v>
      </c>
      <c r="AX975" s="13" t="s">
        <v>82</v>
      </c>
      <c r="AY975" s="253" t="s">
        <v>142</v>
      </c>
    </row>
    <row r="976" s="13" customFormat="1">
      <c r="A976" s="13"/>
      <c r="B976" s="243"/>
      <c r="C976" s="244"/>
      <c r="D976" s="245" t="s">
        <v>150</v>
      </c>
      <c r="E976" s="246" t="s">
        <v>1</v>
      </c>
      <c r="F976" s="247" t="s">
        <v>862</v>
      </c>
      <c r="G976" s="244"/>
      <c r="H976" s="246" t="s">
        <v>1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3" t="s">
        <v>150</v>
      </c>
      <c r="AU976" s="253" t="s">
        <v>92</v>
      </c>
      <c r="AV976" s="13" t="s">
        <v>87</v>
      </c>
      <c r="AW976" s="13" t="s">
        <v>36</v>
      </c>
      <c r="AX976" s="13" t="s">
        <v>82</v>
      </c>
      <c r="AY976" s="253" t="s">
        <v>142</v>
      </c>
    </row>
    <row r="977" s="14" customFormat="1">
      <c r="A977" s="14"/>
      <c r="B977" s="254"/>
      <c r="C977" s="255"/>
      <c r="D977" s="245" t="s">
        <v>150</v>
      </c>
      <c r="E977" s="256" t="s">
        <v>1</v>
      </c>
      <c r="F977" s="257" t="s">
        <v>863</v>
      </c>
      <c r="G977" s="255"/>
      <c r="H977" s="258">
        <v>13</v>
      </c>
      <c r="I977" s="259"/>
      <c r="J977" s="255"/>
      <c r="K977" s="255"/>
      <c r="L977" s="260"/>
      <c r="M977" s="261"/>
      <c r="N977" s="262"/>
      <c r="O977" s="262"/>
      <c r="P977" s="262"/>
      <c r="Q977" s="262"/>
      <c r="R977" s="262"/>
      <c r="S977" s="262"/>
      <c r="T977" s="26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64" t="s">
        <v>150</v>
      </c>
      <c r="AU977" s="264" t="s">
        <v>92</v>
      </c>
      <c r="AV977" s="14" t="s">
        <v>92</v>
      </c>
      <c r="AW977" s="14" t="s">
        <v>36</v>
      </c>
      <c r="AX977" s="14" t="s">
        <v>82</v>
      </c>
      <c r="AY977" s="264" t="s">
        <v>142</v>
      </c>
    </row>
    <row r="978" s="15" customFormat="1">
      <c r="A978" s="15"/>
      <c r="B978" s="265"/>
      <c r="C978" s="266"/>
      <c r="D978" s="245" t="s">
        <v>150</v>
      </c>
      <c r="E978" s="267" t="s">
        <v>1</v>
      </c>
      <c r="F978" s="268" t="s">
        <v>157</v>
      </c>
      <c r="G978" s="266"/>
      <c r="H978" s="269">
        <v>13</v>
      </c>
      <c r="I978" s="270"/>
      <c r="J978" s="266"/>
      <c r="K978" s="266"/>
      <c r="L978" s="271"/>
      <c r="M978" s="272"/>
      <c r="N978" s="273"/>
      <c r="O978" s="273"/>
      <c r="P978" s="273"/>
      <c r="Q978" s="273"/>
      <c r="R978" s="273"/>
      <c r="S978" s="273"/>
      <c r="T978" s="274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75" t="s">
        <v>150</v>
      </c>
      <c r="AU978" s="275" t="s">
        <v>92</v>
      </c>
      <c r="AV978" s="15" t="s">
        <v>148</v>
      </c>
      <c r="AW978" s="15" t="s">
        <v>36</v>
      </c>
      <c r="AX978" s="15" t="s">
        <v>87</v>
      </c>
      <c r="AY978" s="275" t="s">
        <v>142</v>
      </c>
    </row>
    <row r="979" s="2" customFormat="1" ht="16.5" customHeight="1">
      <c r="A979" s="39"/>
      <c r="B979" s="40"/>
      <c r="C979" s="230" t="s">
        <v>864</v>
      </c>
      <c r="D979" s="230" t="s">
        <v>144</v>
      </c>
      <c r="E979" s="231" t="s">
        <v>865</v>
      </c>
      <c r="F979" s="232" t="s">
        <v>866</v>
      </c>
      <c r="G979" s="233" t="s">
        <v>230</v>
      </c>
      <c r="H979" s="234">
        <v>19.850000000000001</v>
      </c>
      <c r="I979" s="235"/>
      <c r="J979" s="236">
        <f>ROUND(I979*H979,2)</f>
        <v>0</v>
      </c>
      <c r="K979" s="232" t="s">
        <v>147</v>
      </c>
      <c r="L979" s="45"/>
      <c r="M979" s="237" t="s">
        <v>1</v>
      </c>
      <c r="N979" s="238" t="s">
        <v>47</v>
      </c>
      <c r="O979" s="92"/>
      <c r="P979" s="239">
        <f>O979*H979</f>
        <v>0</v>
      </c>
      <c r="Q979" s="239">
        <v>0</v>
      </c>
      <c r="R979" s="239">
        <f>Q979*H979</f>
        <v>0</v>
      </c>
      <c r="S979" s="239">
        <v>0.0030000000000000001</v>
      </c>
      <c r="T979" s="240">
        <f>S979*H979</f>
        <v>0.059550000000000006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1" t="s">
        <v>239</v>
      </c>
      <c r="AT979" s="241" t="s">
        <v>144</v>
      </c>
      <c r="AU979" s="241" t="s">
        <v>92</v>
      </c>
      <c r="AY979" s="18" t="s">
        <v>142</v>
      </c>
      <c r="BE979" s="242">
        <f>IF(N979="základní",J979,0)</f>
        <v>0</v>
      </c>
      <c r="BF979" s="242">
        <f>IF(N979="snížená",J979,0)</f>
        <v>0</v>
      </c>
      <c r="BG979" s="242">
        <f>IF(N979="zákl. přenesená",J979,0)</f>
        <v>0</v>
      </c>
      <c r="BH979" s="242">
        <f>IF(N979="sníž. přenesená",J979,0)</f>
        <v>0</v>
      </c>
      <c r="BI979" s="242">
        <f>IF(N979="nulová",J979,0)</f>
        <v>0</v>
      </c>
      <c r="BJ979" s="18" t="s">
        <v>87</v>
      </c>
      <c r="BK979" s="242">
        <f>ROUND(I979*H979,2)</f>
        <v>0</v>
      </c>
      <c r="BL979" s="18" t="s">
        <v>239</v>
      </c>
      <c r="BM979" s="241" t="s">
        <v>867</v>
      </c>
    </row>
    <row r="980" s="13" customFormat="1">
      <c r="A980" s="13"/>
      <c r="B980" s="243"/>
      <c r="C980" s="244"/>
      <c r="D980" s="245" t="s">
        <v>150</v>
      </c>
      <c r="E980" s="246" t="s">
        <v>1</v>
      </c>
      <c r="F980" s="247" t="s">
        <v>151</v>
      </c>
      <c r="G980" s="244"/>
      <c r="H980" s="246" t="s">
        <v>1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3" t="s">
        <v>150</v>
      </c>
      <c r="AU980" s="253" t="s">
        <v>92</v>
      </c>
      <c r="AV980" s="13" t="s">
        <v>87</v>
      </c>
      <c r="AW980" s="13" t="s">
        <v>36</v>
      </c>
      <c r="AX980" s="13" t="s">
        <v>82</v>
      </c>
      <c r="AY980" s="253" t="s">
        <v>142</v>
      </c>
    </row>
    <row r="981" s="13" customFormat="1">
      <c r="A981" s="13"/>
      <c r="B981" s="243"/>
      <c r="C981" s="244"/>
      <c r="D981" s="245" t="s">
        <v>150</v>
      </c>
      <c r="E981" s="246" t="s">
        <v>1</v>
      </c>
      <c r="F981" s="247" t="s">
        <v>517</v>
      </c>
      <c r="G981" s="244"/>
      <c r="H981" s="246" t="s">
        <v>1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3" t="s">
        <v>150</v>
      </c>
      <c r="AU981" s="253" t="s">
        <v>92</v>
      </c>
      <c r="AV981" s="13" t="s">
        <v>87</v>
      </c>
      <c r="AW981" s="13" t="s">
        <v>36</v>
      </c>
      <c r="AX981" s="13" t="s">
        <v>82</v>
      </c>
      <c r="AY981" s="253" t="s">
        <v>142</v>
      </c>
    </row>
    <row r="982" s="13" customFormat="1">
      <c r="A982" s="13"/>
      <c r="B982" s="243"/>
      <c r="C982" s="244"/>
      <c r="D982" s="245" t="s">
        <v>150</v>
      </c>
      <c r="E982" s="246" t="s">
        <v>1</v>
      </c>
      <c r="F982" s="247" t="s">
        <v>868</v>
      </c>
      <c r="G982" s="244"/>
      <c r="H982" s="246" t="s">
        <v>1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3" t="s">
        <v>150</v>
      </c>
      <c r="AU982" s="253" t="s">
        <v>92</v>
      </c>
      <c r="AV982" s="13" t="s">
        <v>87</v>
      </c>
      <c r="AW982" s="13" t="s">
        <v>36</v>
      </c>
      <c r="AX982" s="13" t="s">
        <v>82</v>
      </c>
      <c r="AY982" s="253" t="s">
        <v>142</v>
      </c>
    </row>
    <row r="983" s="14" customFormat="1">
      <c r="A983" s="14"/>
      <c r="B983" s="254"/>
      <c r="C983" s="255"/>
      <c r="D983" s="245" t="s">
        <v>150</v>
      </c>
      <c r="E983" s="256" t="s">
        <v>1</v>
      </c>
      <c r="F983" s="257" t="s">
        <v>869</v>
      </c>
      <c r="G983" s="255"/>
      <c r="H983" s="258">
        <v>19.850000000000001</v>
      </c>
      <c r="I983" s="259"/>
      <c r="J983" s="255"/>
      <c r="K983" s="255"/>
      <c r="L983" s="260"/>
      <c r="M983" s="261"/>
      <c r="N983" s="262"/>
      <c r="O983" s="262"/>
      <c r="P983" s="262"/>
      <c r="Q983" s="262"/>
      <c r="R983" s="262"/>
      <c r="S983" s="262"/>
      <c r="T983" s="26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64" t="s">
        <v>150</v>
      </c>
      <c r="AU983" s="264" t="s">
        <v>92</v>
      </c>
      <c r="AV983" s="14" t="s">
        <v>92</v>
      </c>
      <c r="AW983" s="14" t="s">
        <v>36</v>
      </c>
      <c r="AX983" s="14" t="s">
        <v>82</v>
      </c>
      <c r="AY983" s="264" t="s">
        <v>142</v>
      </c>
    </row>
    <row r="984" s="15" customFormat="1">
      <c r="A984" s="15"/>
      <c r="B984" s="265"/>
      <c r="C984" s="266"/>
      <c r="D984" s="245" t="s">
        <v>150</v>
      </c>
      <c r="E984" s="267" t="s">
        <v>1</v>
      </c>
      <c r="F984" s="268" t="s">
        <v>157</v>
      </c>
      <c r="G984" s="266"/>
      <c r="H984" s="269">
        <v>19.850000000000001</v>
      </c>
      <c r="I984" s="270"/>
      <c r="J984" s="266"/>
      <c r="K984" s="266"/>
      <c r="L984" s="271"/>
      <c r="M984" s="272"/>
      <c r="N984" s="273"/>
      <c r="O984" s="273"/>
      <c r="P984" s="273"/>
      <c r="Q984" s="273"/>
      <c r="R984" s="273"/>
      <c r="S984" s="273"/>
      <c r="T984" s="274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75" t="s">
        <v>150</v>
      </c>
      <c r="AU984" s="275" t="s">
        <v>92</v>
      </c>
      <c r="AV984" s="15" t="s">
        <v>148</v>
      </c>
      <c r="AW984" s="15" t="s">
        <v>36</v>
      </c>
      <c r="AX984" s="15" t="s">
        <v>87</v>
      </c>
      <c r="AY984" s="275" t="s">
        <v>142</v>
      </c>
    </row>
    <row r="985" s="2" customFormat="1" ht="24" customHeight="1">
      <c r="A985" s="39"/>
      <c r="B985" s="40"/>
      <c r="C985" s="230" t="s">
        <v>870</v>
      </c>
      <c r="D985" s="230" t="s">
        <v>144</v>
      </c>
      <c r="E985" s="231" t="s">
        <v>871</v>
      </c>
      <c r="F985" s="232" t="s">
        <v>872</v>
      </c>
      <c r="G985" s="233" t="s">
        <v>230</v>
      </c>
      <c r="H985" s="234">
        <v>33</v>
      </c>
      <c r="I985" s="235"/>
      <c r="J985" s="236">
        <f>ROUND(I985*H985,2)</f>
        <v>0</v>
      </c>
      <c r="K985" s="232" t="s">
        <v>1</v>
      </c>
      <c r="L985" s="45"/>
      <c r="M985" s="237" t="s">
        <v>1</v>
      </c>
      <c r="N985" s="238" t="s">
        <v>47</v>
      </c>
      <c r="O985" s="92"/>
      <c r="P985" s="239">
        <f>O985*H985</f>
        <v>0</v>
      </c>
      <c r="Q985" s="239">
        <v>0.00017000000000000001</v>
      </c>
      <c r="R985" s="239">
        <f>Q985*H985</f>
        <v>0.0056100000000000004</v>
      </c>
      <c r="S985" s="239">
        <v>0</v>
      </c>
      <c r="T985" s="240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41" t="s">
        <v>239</v>
      </c>
      <c r="AT985" s="241" t="s">
        <v>144</v>
      </c>
      <c r="AU985" s="241" t="s">
        <v>92</v>
      </c>
      <c r="AY985" s="18" t="s">
        <v>142</v>
      </c>
      <c r="BE985" s="242">
        <f>IF(N985="základní",J985,0)</f>
        <v>0</v>
      </c>
      <c r="BF985" s="242">
        <f>IF(N985="snížená",J985,0)</f>
        <v>0</v>
      </c>
      <c r="BG985" s="242">
        <f>IF(N985="zákl. přenesená",J985,0)</f>
        <v>0</v>
      </c>
      <c r="BH985" s="242">
        <f>IF(N985="sníž. přenesená",J985,0)</f>
        <v>0</v>
      </c>
      <c r="BI985" s="242">
        <f>IF(N985="nulová",J985,0)</f>
        <v>0</v>
      </c>
      <c r="BJ985" s="18" t="s">
        <v>87</v>
      </c>
      <c r="BK985" s="242">
        <f>ROUND(I985*H985,2)</f>
        <v>0</v>
      </c>
      <c r="BL985" s="18" t="s">
        <v>239</v>
      </c>
      <c r="BM985" s="241" t="s">
        <v>873</v>
      </c>
    </row>
    <row r="986" s="13" customFormat="1">
      <c r="A986" s="13"/>
      <c r="B986" s="243"/>
      <c r="C986" s="244"/>
      <c r="D986" s="245" t="s">
        <v>150</v>
      </c>
      <c r="E986" s="246" t="s">
        <v>1</v>
      </c>
      <c r="F986" s="247" t="s">
        <v>151</v>
      </c>
      <c r="G986" s="244"/>
      <c r="H986" s="246" t="s">
        <v>1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3" t="s">
        <v>150</v>
      </c>
      <c r="AU986" s="253" t="s">
        <v>92</v>
      </c>
      <c r="AV986" s="13" t="s">
        <v>87</v>
      </c>
      <c r="AW986" s="13" t="s">
        <v>36</v>
      </c>
      <c r="AX986" s="13" t="s">
        <v>82</v>
      </c>
      <c r="AY986" s="253" t="s">
        <v>142</v>
      </c>
    </row>
    <row r="987" s="13" customFormat="1">
      <c r="A987" s="13"/>
      <c r="B987" s="243"/>
      <c r="C987" s="244"/>
      <c r="D987" s="245" t="s">
        <v>150</v>
      </c>
      <c r="E987" s="246" t="s">
        <v>1</v>
      </c>
      <c r="F987" s="247" t="s">
        <v>874</v>
      </c>
      <c r="G987" s="244"/>
      <c r="H987" s="246" t="s">
        <v>1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3" t="s">
        <v>150</v>
      </c>
      <c r="AU987" s="253" t="s">
        <v>92</v>
      </c>
      <c r="AV987" s="13" t="s">
        <v>87</v>
      </c>
      <c r="AW987" s="13" t="s">
        <v>36</v>
      </c>
      <c r="AX987" s="13" t="s">
        <v>82</v>
      </c>
      <c r="AY987" s="253" t="s">
        <v>142</v>
      </c>
    </row>
    <row r="988" s="13" customFormat="1">
      <c r="A988" s="13"/>
      <c r="B988" s="243"/>
      <c r="C988" s="244"/>
      <c r="D988" s="245" t="s">
        <v>150</v>
      </c>
      <c r="E988" s="246" t="s">
        <v>1</v>
      </c>
      <c r="F988" s="247" t="s">
        <v>817</v>
      </c>
      <c r="G988" s="244"/>
      <c r="H988" s="246" t="s">
        <v>1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3" t="s">
        <v>150</v>
      </c>
      <c r="AU988" s="253" t="s">
        <v>92</v>
      </c>
      <c r="AV988" s="13" t="s">
        <v>87</v>
      </c>
      <c r="AW988" s="13" t="s">
        <v>36</v>
      </c>
      <c r="AX988" s="13" t="s">
        <v>82</v>
      </c>
      <c r="AY988" s="253" t="s">
        <v>142</v>
      </c>
    </row>
    <row r="989" s="14" customFormat="1">
      <c r="A989" s="14"/>
      <c r="B989" s="254"/>
      <c r="C989" s="255"/>
      <c r="D989" s="245" t="s">
        <v>150</v>
      </c>
      <c r="E989" s="256" t="s">
        <v>1</v>
      </c>
      <c r="F989" s="257" t="s">
        <v>875</v>
      </c>
      <c r="G989" s="255"/>
      <c r="H989" s="258">
        <v>20</v>
      </c>
      <c r="I989" s="259"/>
      <c r="J989" s="255"/>
      <c r="K989" s="255"/>
      <c r="L989" s="260"/>
      <c r="M989" s="261"/>
      <c r="N989" s="262"/>
      <c r="O989" s="262"/>
      <c r="P989" s="262"/>
      <c r="Q989" s="262"/>
      <c r="R989" s="262"/>
      <c r="S989" s="262"/>
      <c r="T989" s="26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64" t="s">
        <v>150</v>
      </c>
      <c r="AU989" s="264" t="s">
        <v>92</v>
      </c>
      <c r="AV989" s="14" t="s">
        <v>92</v>
      </c>
      <c r="AW989" s="14" t="s">
        <v>36</v>
      </c>
      <c r="AX989" s="14" t="s">
        <v>82</v>
      </c>
      <c r="AY989" s="264" t="s">
        <v>142</v>
      </c>
    </row>
    <row r="990" s="14" customFormat="1">
      <c r="A990" s="14"/>
      <c r="B990" s="254"/>
      <c r="C990" s="255"/>
      <c r="D990" s="245" t="s">
        <v>150</v>
      </c>
      <c r="E990" s="256" t="s">
        <v>1</v>
      </c>
      <c r="F990" s="257" t="s">
        <v>876</v>
      </c>
      <c r="G990" s="255"/>
      <c r="H990" s="258">
        <v>1.5</v>
      </c>
      <c r="I990" s="259"/>
      <c r="J990" s="255"/>
      <c r="K990" s="255"/>
      <c r="L990" s="260"/>
      <c r="M990" s="261"/>
      <c r="N990" s="262"/>
      <c r="O990" s="262"/>
      <c r="P990" s="262"/>
      <c r="Q990" s="262"/>
      <c r="R990" s="262"/>
      <c r="S990" s="262"/>
      <c r="T990" s="26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64" t="s">
        <v>150</v>
      </c>
      <c r="AU990" s="264" t="s">
        <v>92</v>
      </c>
      <c r="AV990" s="14" t="s">
        <v>92</v>
      </c>
      <c r="AW990" s="14" t="s">
        <v>36</v>
      </c>
      <c r="AX990" s="14" t="s">
        <v>82</v>
      </c>
      <c r="AY990" s="264" t="s">
        <v>142</v>
      </c>
    </row>
    <row r="991" s="14" customFormat="1">
      <c r="A991" s="14"/>
      <c r="B991" s="254"/>
      <c r="C991" s="255"/>
      <c r="D991" s="245" t="s">
        <v>150</v>
      </c>
      <c r="E991" s="256" t="s">
        <v>1</v>
      </c>
      <c r="F991" s="257" t="s">
        <v>877</v>
      </c>
      <c r="G991" s="255"/>
      <c r="H991" s="258">
        <v>11.5</v>
      </c>
      <c r="I991" s="259"/>
      <c r="J991" s="255"/>
      <c r="K991" s="255"/>
      <c r="L991" s="260"/>
      <c r="M991" s="261"/>
      <c r="N991" s="262"/>
      <c r="O991" s="262"/>
      <c r="P991" s="262"/>
      <c r="Q991" s="262"/>
      <c r="R991" s="262"/>
      <c r="S991" s="262"/>
      <c r="T991" s="26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64" t="s">
        <v>150</v>
      </c>
      <c r="AU991" s="264" t="s">
        <v>92</v>
      </c>
      <c r="AV991" s="14" t="s">
        <v>92</v>
      </c>
      <c r="AW991" s="14" t="s">
        <v>36</v>
      </c>
      <c r="AX991" s="14" t="s">
        <v>82</v>
      </c>
      <c r="AY991" s="264" t="s">
        <v>142</v>
      </c>
    </row>
    <row r="992" s="15" customFormat="1">
      <c r="A992" s="15"/>
      <c r="B992" s="265"/>
      <c r="C992" s="266"/>
      <c r="D992" s="245" t="s">
        <v>150</v>
      </c>
      <c r="E992" s="267" t="s">
        <v>1</v>
      </c>
      <c r="F992" s="268" t="s">
        <v>157</v>
      </c>
      <c r="G992" s="266"/>
      <c r="H992" s="269">
        <v>33</v>
      </c>
      <c r="I992" s="270"/>
      <c r="J992" s="266"/>
      <c r="K992" s="266"/>
      <c r="L992" s="271"/>
      <c r="M992" s="272"/>
      <c r="N992" s="273"/>
      <c r="O992" s="273"/>
      <c r="P992" s="273"/>
      <c r="Q992" s="273"/>
      <c r="R992" s="273"/>
      <c r="S992" s="273"/>
      <c r="T992" s="274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75" t="s">
        <v>150</v>
      </c>
      <c r="AU992" s="275" t="s">
        <v>92</v>
      </c>
      <c r="AV992" s="15" t="s">
        <v>148</v>
      </c>
      <c r="AW992" s="15" t="s">
        <v>36</v>
      </c>
      <c r="AX992" s="15" t="s">
        <v>87</v>
      </c>
      <c r="AY992" s="275" t="s">
        <v>142</v>
      </c>
    </row>
    <row r="993" s="2" customFormat="1" ht="24" customHeight="1">
      <c r="A993" s="39"/>
      <c r="B993" s="40"/>
      <c r="C993" s="276" t="s">
        <v>878</v>
      </c>
      <c r="D993" s="276" t="s">
        <v>233</v>
      </c>
      <c r="E993" s="277" t="s">
        <v>879</v>
      </c>
      <c r="F993" s="278" t="s">
        <v>880</v>
      </c>
      <c r="G993" s="279" t="s">
        <v>376</v>
      </c>
      <c r="H993" s="280">
        <v>20</v>
      </c>
      <c r="I993" s="281"/>
      <c r="J993" s="282">
        <f>ROUND(I993*H993,2)</f>
        <v>0</v>
      </c>
      <c r="K993" s="278" t="s">
        <v>1</v>
      </c>
      <c r="L993" s="283"/>
      <c r="M993" s="284" t="s">
        <v>1</v>
      </c>
      <c r="N993" s="285" t="s">
        <v>47</v>
      </c>
      <c r="O993" s="92"/>
      <c r="P993" s="239">
        <f>O993*H993</f>
        <v>0</v>
      </c>
      <c r="Q993" s="239">
        <v>0</v>
      </c>
      <c r="R993" s="239">
        <f>Q993*H993</f>
        <v>0</v>
      </c>
      <c r="S993" s="239">
        <v>0</v>
      </c>
      <c r="T993" s="240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41" t="s">
        <v>328</v>
      </c>
      <c r="AT993" s="241" t="s">
        <v>233</v>
      </c>
      <c r="AU993" s="241" t="s">
        <v>92</v>
      </c>
      <c r="AY993" s="18" t="s">
        <v>142</v>
      </c>
      <c r="BE993" s="242">
        <f>IF(N993="základní",J993,0)</f>
        <v>0</v>
      </c>
      <c r="BF993" s="242">
        <f>IF(N993="snížená",J993,0)</f>
        <v>0</v>
      </c>
      <c r="BG993" s="242">
        <f>IF(N993="zákl. přenesená",J993,0)</f>
        <v>0</v>
      </c>
      <c r="BH993" s="242">
        <f>IF(N993="sníž. přenesená",J993,0)</f>
        <v>0</v>
      </c>
      <c r="BI993" s="242">
        <f>IF(N993="nulová",J993,0)</f>
        <v>0</v>
      </c>
      <c r="BJ993" s="18" t="s">
        <v>87</v>
      </c>
      <c r="BK993" s="242">
        <f>ROUND(I993*H993,2)</f>
        <v>0</v>
      </c>
      <c r="BL993" s="18" t="s">
        <v>239</v>
      </c>
      <c r="BM993" s="241" t="s">
        <v>881</v>
      </c>
    </row>
    <row r="994" s="13" customFormat="1">
      <c r="A994" s="13"/>
      <c r="B994" s="243"/>
      <c r="C994" s="244"/>
      <c r="D994" s="245" t="s">
        <v>150</v>
      </c>
      <c r="E994" s="246" t="s">
        <v>1</v>
      </c>
      <c r="F994" s="247" t="s">
        <v>151</v>
      </c>
      <c r="G994" s="244"/>
      <c r="H994" s="246" t="s">
        <v>1</v>
      </c>
      <c r="I994" s="248"/>
      <c r="J994" s="244"/>
      <c r="K994" s="244"/>
      <c r="L994" s="249"/>
      <c r="M994" s="250"/>
      <c r="N994" s="251"/>
      <c r="O994" s="251"/>
      <c r="P994" s="251"/>
      <c r="Q994" s="251"/>
      <c r="R994" s="251"/>
      <c r="S994" s="251"/>
      <c r="T994" s="252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3" t="s">
        <v>150</v>
      </c>
      <c r="AU994" s="253" t="s">
        <v>92</v>
      </c>
      <c r="AV994" s="13" t="s">
        <v>87</v>
      </c>
      <c r="AW994" s="13" t="s">
        <v>36</v>
      </c>
      <c r="AX994" s="13" t="s">
        <v>82</v>
      </c>
      <c r="AY994" s="253" t="s">
        <v>142</v>
      </c>
    </row>
    <row r="995" s="13" customFormat="1">
      <c r="A995" s="13"/>
      <c r="B995" s="243"/>
      <c r="C995" s="244"/>
      <c r="D995" s="245" t="s">
        <v>150</v>
      </c>
      <c r="E995" s="246" t="s">
        <v>1</v>
      </c>
      <c r="F995" s="247" t="s">
        <v>874</v>
      </c>
      <c r="G995" s="244"/>
      <c r="H995" s="246" t="s">
        <v>1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3" t="s">
        <v>150</v>
      </c>
      <c r="AU995" s="253" t="s">
        <v>92</v>
      </c>
      <c r="AV995" s="13" t="s">
        <v>87</v>
      </c>
      <c r="AW995" s="13" t="s">
        <v>36</v>
      </c>
      <c r="AX995" s="13" t="s">
        <v>82</v>
      </c>
      <c r="AY995" s="253" t="s">
        <v>142</v>
      </c>
    </row>
    <row r="996" s="13" customFormat="1">
      <c r="A996" s="13"/>
      <c r="B996" s="243"/>
      <c r="C996" s="244"/>
      <c r="D996" s="245" t="s">
        <v>150</v>
      </c>
      <c r="E996" s="246" t="s">
        <v>1</v>
      </c>
      <c r="F996" s="247" t="s">
        <v>817</v>
      </c>
      <c r="G996" s="244"/>
      <c r="H996" s="246" t="s">
        <v>1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3" t="s">
        <v>150</v>
      </c>
      <c r="AU996" s="253" t="s">
        <v>92</v>
      </c>
      <c r="AV996" s="13" t="s">
        <v>87</v>
      </c>
      <c r="AW996" s="13" t="s">
        <v>36</v>
      </c>
      <c r="AX996" s="13" t="s">
        <v>82</v>
      </c>
      <c r="AY996" s="253" t="s">
        <v>142</v>
      </c>
    </row>
    <row r="997" s="14" customFormat="1">
      <c r="A997" s="14"/>
      <c r="B997" s="254"/>
      <c r="C997" s="255"/>
      <c r="D997" s="245" t="s">
        <v>150</v>
      </c>
      <c r="E997" s="256" t="s">
        <v>1</v>
      </c>
      <c r="F997" s="257" t="s">
        <v>875</v>
      </c>
      <c r="G997" s="255"/>
      <c r="H997" s="258">
        <v>20</v>
      </c>
      <c r="I997" s="259"/>
      <c r="J997" s="255"/>
      <c r="K997" s="255"/>
      <c r="L997" s="260"/>
      <c r="M997" s="261"/>
      <c r="N997" s="262"/>
      <c r="O997" s="262"/>
      <c r="P997" s="262"/>
      <c r="Q997" s="262"/>
      <c r="R997" s="262"/>
      <c r="S997" s="262"/>
      <c r="T997" s="26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64" t="s">
        <v>150</v>
      </c>
      <c r="AU997" s="264" t="s">
        <v>92</v>
      </c>
      <c r="AV997" s="14" t="s">
        <v>92</v>
      </c>
      <c r="AW997" s="14" t="s">
        <v>36</v>
      </c>
      <c r="AX997" s="14" t="s">
        <v>82</v>
      </c>
      <c r="AY997" s="264" t="s">
        <v>142</v>
      </c>
    </row>
    <row r="998" s="15" customFormat="1">
      <c r="A998" s="15"/>
      <c r="B998" s="265"/>
      <c r="C998" s="266"/>
      <c r="D998" s="245" t="s">
        <v>150</v>
      </c>
      <c r="E998" s="267" t="s">
        <v>1</v>
      </c>
      <c r="F998" s="268" t="s">
        <v>157</v>
      </c>
      <c r="G998" s="266"/>
      <c r="H998" s="269">
        <v>20</v>
      </c>
      <c r="I998" s="270"/>
      <c r="J998" s="266"/>
      <c r="K998" s="266"/>
      <c r="L998" s="271"/>
      <c r="M998" s="272"/>
      <c r="N998" s="273"/>
      <c r="O998" s="273"/>
      <c r="P998" s="273"/>
      <c r="Q998" s="273"/>
      <c r="R998" s="273"/>
      <c r="S998" s="273"/>
      <c r="T998" s="274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75" t="s">
        <v>150</v>
      </c>
      <c r="AU998" s="275" t="s">
        <v>92</v>
      </c>
      <c r="AV998" s="15" t="s">
        <v>148</v>
      </c>
      <c r="AW998" s="15" t="s">
        <v>36</v>
      </c>
      <c r="AX998" s="15" t="s">
        <v>87</v>
      </c>
      <c r="AY998" s="275" t="s">
        <v>142</v>
      </c>
    </row>
    <row r="999" s="2" customFormat="1" ht="24" customHeight="1">
      <c r="A999" s="39"/>
      <c r="B999" s="40"/>
      <c r="C999" s="276" t="s">
        <v>882</v>
      </c>
      <c r="D999" s="276" t="s">
        <v>233</v>
      </c>
      <c r="E999" s="277" t="s">
        <v>883</v>
      </c>
      <c r="F999" s="278" t="s">
        <v>884</v>
      </c>
      <c r="G999" s="279" t="s">
        <v>376</v>
      </c>
      <c r="H999" s="280">
        <v>1.5</v>
      </c>
      <c r="I999" s="281"/>
      <c r="J999" s="282">
        <f>ROUND(I999*H999,2)</f>
        <v>0</v>
      </c>
      <c r="K999" s="278" t="s">
        <v>1</v>
      </c>
      <c r="L999" s="283"/>
      <c r="M999" s="284" t="s">
        <v>1</v>
      </c>
      <c r="N999" s="285" t="s">
        <v>47</v>
      </c>
      <c r="O999" s="92"/>
      <c r="P999" s="239">
        <f>O999*H999</f>
        <v>0</v>
      </c>
      <c r="Q999" s="239">
        <v>0</v>
      </c>
      <c r="R999" s="239">
        <f>Q999*H999</f>
        <v>0</v>
      </c>
      <c r="S999" s="239">
        <v>0</v>
      </c>
      <c r="T999" s="240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41" t="s">
        <v>328</v>
      </c>
      <c r="AT999" s="241" t="s">
        <v>233</v>
      </c>
      <c r="AU999" s="241" t="s">
        <v>92</v>
      </c>
      <c r="AY999" s="18" t="s">
        <v>142</v>
      </c>
      <c r="BE999" s="242">
        <f>IF(N999="základní",J999,0)</f>
        <v>0</v>
      </c>
      <c r="BF999" s="242">
        <f>IF(N999="snížená",J999,0)</f>
        <v>0</v>
      </c>
      <c r="BG999" s="242">
        <f>IF(N999="zákl. přenesená",J999,0)</f>
        <v>0</v>
      </c>
      <c r="BH999" s="242">
        <f>IF(N999="sníž. přenesená",J999,0)</f>
        <v>0</v>
      </c>
      <c r="BI999" s="242">
        <f>IF(N999="nulová",J999,0)</f>
        <v>0</v>
      </c>
      <c r="BJ999" s="18" t="s">
        <v>87</v>
      </c>
      <c r="BK999" s="242">
        <f>ROUND(I999*H999,2)</f>
        <v>0</v>
      </c>
      <c r="BL999" s="18" t="s">
        <v>239</v>
      </c>
      <c r="BM999" s="241" t="s">
        <v>885</v>
      </c>
    </row>
    <row r="1000" s="13" customFormat="1">
      <c r="A1000" s="13"/>
      <c r="B1000" s="243"/>
      <c r="C1000" s="244"/>
      <c r="D1000" s="245" t="s">
        <v>150</v>
      </c>
      <c r="E1000" s="246" t="s">
        <v>1</v>
      </c>
      <c r="F1000" s="247" t="s">
        <v>151</v>
      </c>
      <c r="G1000" s="244"/>
      <c r="H1000" s="246" t="s">
        <v>1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3" t="s">
        <v>150</v>
      </c>
      <c r="AU1000" s="253" t="s">
        <v>92</v>
      </c>
      <c r="AV1000" s="13" t="s">
        <v>87</v>
      </c>
      <c r="AW1000" s="13" t="s">
        <v>36</v>
      </c>
      <c r="AX1000" s="13" t="s">
        <v>82</v>
      </c>
      <c r="AY1000" s="253" t="s">
        <v>142</v>
      </c>
    </row>
    <row r="1001" s="13" customFormat="1">
      <c r="A1001" s="13"/>
      <c r="B1001" s="243"/>
      <c r="C1001" s="244"/>
      <c r="D1001" s="245" t="s">
        <v>150</v>
      </c>
      <c r="E1001" s="246" t="s">
        <v>1</v>
      </c>
      <c r="F1001" s="247" t="s">
        <v>874</v>
      </c>
      <c r="G1001" s="244"/>
      <c r="H1001" s="246" t="s">
        <v>1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3" t="s">
        <v>150</v>
      </c>
      <c r="AU1001" s="253" t="s">
        <v>92</v>
      </c>
      <c r="AV1001" s="13" t="s">
        <v>87</v>
      </c>
      <c r="AW1001" s="13" t="s">
        <v>36</v>
      </c>
      <c r="AX1001" s="13" t="s">
        <v>82</v>
      </c>
      <c r="AY1001" s="253" t="s">
        <v>142</v>
      </c>
    </row>
    <row r="1002" s="13" customFormat="1">
      <c r="A1002" s="13"/>
      <c r="B1002" s="243"/>
      <c r="C1002" s="244"/>
      <c r="D1002" s="245" t="s">
        <v>150</v>
      </c>
      <c r="E1002" s="246" t="s">
        <v>1</v>
      </c>
      <c r="F1002" s="247" t="s">
        <v>817</v>
      </c>
      <c r="G1002" s="244"/>
      <c r="H1002" s="246" t="s">
        <v>1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3" t="s">
        <v>150</v>
      </c>
      <c r="AU1002" s="253" t="s">
        <v>92</v>
      </c>
      <c r="AV1002" s="13" t="s">
        <v>87</v>
      </c>
      <c r="AW1002" s="13" t="s">
        <v>36</v>
      </c>
      <c r="AX1002" s="13" t="s">
        <v>82</v>
      </c>
      <c r="AY1002" s="253" t="s">
        <v>142</v>
      </c>
    </row>
    <row r="1003" s="14" customFormat="1">
      <c r="A1003" s="14"/>
      <c r="B1003" s="254"/>
      <c r="C1003" s="255"/>
      <c r="D1003" s="245" t="s">
        <v>150</v>
      </c>
      <c r="E1003" s="256" t="s">
        <v>1</v>
      </c>
      <c r="F1003" s="257" t="s">
        <v>876</v>
      </c>
      <c r="G1003" s="255"/>
      <c r="H1003" s="258">
        <v>1.5</v>
      </c>
      <c r="I1003" s="259"/>
      <c r="J1003" s="255"/>
      <c r="K1003" s="255"/>
      <c r="L1003" s="260"/>
      <c r="M1003" s="261"/>
      <c r="N1003" s="262"/>
      <c r="O1003" s="262"/>
      <c r="P1003" s="262"/>
      <c r="Q1003" s="262"/>
      <c r="R1003" s="262"/>
      <c r="S1003" s="262"/>
      <c r="T1003" s="26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4" t="s">
        <v>150</v>
      </c>
      <c r="AU1003" s="264" t="s">
        <v>92</v>
      </c>
      <c r="AV1003" s="14" t="s">
        <v>92</v>
      </c>
      <c r="AW1003" s="14" t="s">
        <v>36</v>
      </c>
      <c r="AX1003" s="14" t="s">
        <v>82</v>
      </c>
      <c r="AY1003" s="264" t="s">
        <v>142</v>
      </c>
    </row>
    <row r="1004" s="15" customFormat="1">
      <c r="A1004" s="15"/>
      <c r="B1004" s="265"/>
      <c r="C1004" s="266"/>
      <c r="D1004" s="245" t="s">
        <v>150</v>
      </c>
      <c r="E1004" s="267" t="s">
        <v>1</v>
      </c>
      <c r="F1004" s="268" t="s">
        <v>157</v>
      </c>
      <c r="G1004" s="266"/>
      <c r="H1004" s="269">
        <v>1.5</v>
      </c>
      <c r="I1004" s="270"/>
      <c r="J1004" s="266"/>
      <c r="K1004" s="266"/>
      <c r="L1004" s="271"/>
      <c r="M1004" s="272"/>
      <c r="N1004" s="273"/>
      <c r="O1004" s="273"/>
      <c r="P1004" s="273"/>
      <c r="Q1004" s="273"/>
      <c r="R1004" s="273"/>
      <c r="S1004" s="273"/>
      <c r="T1004" s="274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75" t="s">
        <v>150</v>
      </c>
      <c r="AU1004" s="275" t="s">
        <v>92</v>
      </c>
      <c r="AV1004" s="15" t="s">
        <v>148</v>
      </c>
      <c r="AW1004" s="15" t="s">
        <v>36</v>
      </c>
      <c r="AX1004" s="15" t="s">
        <v>87</v>
      </c>
      <c r="AY1004" s="275" t="s">
        <v>142</v>
      </c>
    </row>
    <row r="1005" s="2" customFormat="1" ht="24" customHeight="1">
      <c r="A1005" s="39"/>
      <c r="B1005" s="40"/>
      <c r="C1005" s="276" t="s">
        <v>886</v>
      </c>
      <c r="D1005" s="276" t="s">
        <v>233</v>
      </c>
      <c r="E1005" s="277" t="s">
        <v>887</v>
      </c>
      <c r="F1005" s="278" t="s">
        <v>888</v>
      </c>
      <c r="G1005" s="279" t="s">
        <v>376</v>
      </c>
      <c r="H1005" s="280">
        <v>11.5</v>
      </c>
      <c r="I1005" s="281"/>
      <c r="J1005" s="282">
        <f>ROUND(I1005*H1005,2)</f>
        <v>0</v>
      </c>
      <c r="K1005" s="278" t="s">
        <v>1</v>
      </c>
      <c r="L1005" s="283"/>
      <c r="M1005" s="284" t="s">
        <v>1</v>
      </c>
      <c r="N1005" s="285" t="s">
        <v>47</v>
      </c>
      <c r="O1005" s="92"/>
      <c r="P1005" s="239">
        <f>O1005*H1005</f>
        <v>0</v>
      </c>
      <c r="Q1005" s="239">
        <v>0</v>
      </c>
      <c r="R1005" s="239">
        <f>Q1005*H1005</f>
        <v>0</v>
      </c>
      <c r="S1005" s="239">
        <v>0</v>
      </c>
      <c r="T1005" s="240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41" t="s">
        <v>328</v>
      </c>
      <c r="AT1005" s="241" t="s">
        <v>233</v>
      </c>
      <c r="AU1005" s="241" t="s">
        <v>92</v>
      </c>
      <c r="AY1005" s="18" t="s">
        <v>142</v>
      </c>
      <c r="BE1005" s="242">
        <f>IF(N1005="základní",J1005,0)</f>
        <v>0</v>
      </c>
      <c r="BF1005" s="242">
        <f>IF(N1005="snížená",J1005,0)</f>
        <v>0</v>
      </c>
      <c r="BG1005" s="242">
        <f>IF(N1005="zákl. přenesená",J1005,0)</f>
        <v>0</v>
      </c>
      <c r="BH1005" s="242">
        <f>IF(N1005="sníž. přenesená",J1005,0)</f>
        <v>0</v>
      </c>
      <c r="BI1005" s="242">
        <f>IF(N1005="nulová",J1005,0)</f>
        <v>0</v>
      </c>
      <c r="BJ1005" s="18" t="s">
        <v>87</v>
      </c>
      <c r="BK1005" s="242">
        <f>ROUND(I1005*H1005,2)</f>
        <v>0</v>
      </c>
      <c r="BL1005" s="18" t="s">
        <v>239</v>
      </c>
      <c r="BM1005" s="241" t="s">
        <v>889</v>
      </c>
    </row>
    <row r="1006" s="13" customFormat="1">
      <c r="A1006" s="13"/>
      <c r="B1006" s="243"/>
      <c r="C1006" s="244"/>
      <c r="D1006" s="245" t="s">
        <v>150</v>
      </c>
      <c r="E1006" s="246" t="s">
        <v>1</v>
      </c>
      <c r="F1006" s="247" t="s">
        <v>151</v>
      </c>
      <c r="G1006" s="244"/>
      <c r="H1006" s="246" t="s">
        <v>1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3" t="s">
        <v>150</v>
      </c>
      <c r="AU1006" s="253" t="s">
        <v>92</v>
      </c>
      <c r="AV1006" s="13" t="s">
        <v>87</v>
      </c>
      <c r="AW1006" s="13" t="s">
        <v>36</v>
      </c>
      <c r="AX1006" s="13" t="s">
        <v>82</v>
      </c>
      <c r="AY1006" s="253" t="s">
        <v>142</v>
      </c>
    </row>
    <row r="1007" s="13" customFormat="1">
      <c r="A1007" s="13"/>
      <c r="B1007" s="243"/>
      <c r="C1007" s="244"/>
      <c r="D1007" s="245" t="s">
        <v>150</v>
      </c>
      <c r="E1007" s="246" t="s">
        <v>1</v>
      </c>
      <c r="F1007" s="247" t="s">
        <v>874</v>
      </c>
      <c r="G1007" s="244"/>
      <c r="H1007" s="246" t="s">
        <v>1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3" t="s">
        <v>150</v>
      </c>
      <c r="AU1007" s="253" t="s">
        <v>92</v>
      </c>
      <c r="AV1007" s="13" t="s">
        <v>87</v>
      </c>
      <c r="AW1007" s="13" t="s">
        <v>36</v>
      </c>
      <c r="AX1007" s="13" t="s">
        <v>82</v>
      </c>
      <c r="AY1007" s="253" t="s">
        <v>142</v>
      </c>
    </row>
    <row r="1008" s="13" customFormat="1">
      <c r="A1008" s="13"/>
      <c r="B1008" s="243"/>
      <c r="C1008" s="244"/>
      <c r="D1008" s="245" t="s">
        <v>150</v>
      </c>
      <c r="E1008" s="246" t="s">
        <v>1</v>
      </c>
      <c r="F1008" s="247" t="s">
        <v>817</v>
      </c>
      <c r="G1008" s="244"/>
      <c r="H1008" s="246" t="s">
        <v>1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3" t="s">
        <v>150</v>
      </c>
      <c r="AU1008" s="253" t="s">
        <v>92</v>
      </c>
      <c r="AV1008" s="13" t="s">
        <v>87</v>
      </c>
      <c r="AW1008" s="13" t="s">
        <v>36</v>
      </c>
      <c r="AX1008" s="13" t="s">
        <v>82</v>
      </c>
      <c r="AY1008" s="253" t="s">
        <v>142</v>
      </c>
    </row>
    <row r="1009" s="14" customFormat="1">
      <c r="A1009" s="14"/>
      <c r="B1009" s="254"/>
      <c r="C1009" s="255"/>
      <c r="D1009" s="245" t="s">
        <v>150</v>
      </c>
      <c r="E1009" s="256" t="s">
        <v>1</v>
      </c>
      <c r="F1009" s="257" t="s">
        <v>877</v>
      </c>
      <c r="G1009" s="255"/>
      <c r="H1009" s="258">
        <v>11.5</v>
      </c>
      <c r="I1009" s="259"/>
      <c r="J1009" s="255"/>
      <c r="K1009" s="255"/>
      <c r="L1009" s="260"/>
      <c r="M1009" s="261"/>
      <c r="N1009" s="262"/>
      <c r="O1009" s="262"/>
      <c r="P1009" s="262"/>
      <c r="Q1009" s="262"/>
      <c r="R1009" s="262"/>
      <c r="S1009" s="262"/>
      <c r="T1009" s="26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64" t="s">
        <v>150</v>
      </c>
      <c r="AU1009" s="264" t="s">
        <v>92</v>
      </c>
      <c r="AV1009" s="14" t="s">
        <v>92</v>
      </c>
      <c r="AW1009" s="14" t="s">
        <v>36</v>
      </c>
      <c r="AX1009" s="14" t="s">
        <v>82</v>
      </c>
      <c r="AY1009" s="264" t="s">
        <v>142</v>
      </c>
    </row>
    <row r="1010" s="15" customFormat="1">
      <c r="A1010" s="15"/>
      <c r="B1010" s="265"/>
      <c r="C1010" s="266"/>
      <c r="D1010" s="245" t="s">
        <v>150</v>
      </c>
      <c r="E1010" s="267" t="s">
        <v>1</v>
      </c>
      <c r="F1010" s="268" t="s">
        <v>157</v>
      </c>
      <c r="G1010" s="266"/>
      <c r="H1010" s="269">
        <v>11.5</v>
      </c>
      <c r="I1010" s="270"/>
      <c r="J1010" s="266"/>
      <c r="K1010" s="266"/>
      <c r="L1010" s="271"/>
      <c r="M1010" s="272"/>
      <c r="N1010" s="273"/>
      <c r="O1010" s="273"/>
      <c r="P1010" s="273"/>
      <c r="Q1010" s="273"/>
      <c r="R1010" s="273"/>
      <c r="S1010" s="273"/>
      <c r="T1010" s="274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75" t="s">
        <v>150</v>
      </c>
      <c r="AU1010" s="275" t="s">
        <v>92</v>
      </c>
      <c r="AV1010" s="15" t="s">
        <v>148</v>
      </c>
      <c r="AW1010" s="15" t="s">
        <v>36</v>
      </c>
      <c r="AX1010" s="15" t="s">
        <v>87</v>
      </c>
      <c r="AY1010" s="275" t="s">
        <v>142</v>
      </c>
    </row>
    <row r="1011" s="2" customFormat="1" ht="16.5" customHeight="1">
      <c r="A1011" s="39"/>
      <c r="B1011" s="40"/>
      <c r="C1011" s="230" t="s">
        <v>890</v>
      </c>
      <c r="D1011" s="230" t="s">
        <v>144</v>
      </c>
      <c r="E1011" s="231" t="s">
        <v>891</v>
      </c>
      <c r="F1011" s="232" t="s">
        <v>892</v>
      </c>
      <c r="G1011" s="233" t="s">
        <v>230</v>
      </c>
      <c r="H1011" s="234">
        <v>19.850000000000001</v>
      </c>
      <c r="I1011" s="235"/>
      <c r="J1011" s="236">
        <f>ROUND(I1011*H1011,2)</f>
        <v>0</v>
      </c>
      <c r="K1011" s="232" t="s">
        <v>1</v>
      </c>
      <c r="L1011" s="45"/>
      <c r="M1011" s="237" t="s">
        <v>1</v>
      </c>
      <c r="N1011" s="238" t="s">
        <v>47</v>
      </c>
      <c r="O1011" s="92"/>
      <c r="P1011" s="239">
        <f>O1011*H1011</f>
        <v>0</v>
      </c>
      <c r="Q1011" s="239">
        <v>0.00017000000000000001</v>
      </c>
      <c r="R1011" s="239">
        <f>Q1011*H1011</f>
        <v>0.0033745000000000003</v>
      </c>
      <c r="S1011" s="239">
        <v>0</v>
      </c>
      <c r="T1011" s="240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41" t="s">
        <v>239</v>
      </c>
      <c r="AT1011" s="241" t="s">
        <v>144</v>
      </c>
      <c r="AU1011" s="241" t="s">
        <v>92</v>
      </c>
      <c r="AY1011" s="18" t="s">
        <v>142</v>
      </c>
      <c r="BE1011" s="242">
        <f>IF(N1011="základní",J1011,0)</f>
        <v>0</v>
      </c>
      <c r="BF1011" s="242">
        <f>IF(N1011="snížená",J1011,0)</f>
        <v>0</v>
      </c>
      <c r="BG1011" s="242">
        <f>IF(N1011="zákl. přenesená",J1011,0)</f>
        <v>0</v>
      </c>
      <c r="BH1011" s="242">
        <f>IF(N1011="sníž. přenesená",J1011,0)</f>
        <v>0</v>
      </c>
      <c r="BI1011" s="242">
        <f>IF(N1011="nulová",J1011,0)</f>
        <v>0</v>
      </c>
      <c r="BJ1011" s="18" t="s">
        <v>87</v>
      </c>
      <c r="BK1011" s="242">
        <f>ROUND(I1011*H1011,2)</f>
        <v>0</v>
      </c>
      <c r="BL1011" s="18" t="s">
        <v>239</v>
      </c>
      <c r="BM1011" s="241" t="s">
        <v>893</v>
      </c>
    </row>
    <row r="1012" s="13" customFormat="1">
      <c r="A1012" s="13"/>
      <c r="B1012" s="243"/>
      <c r="C1012" s="244"/>
      <c r="D1012" s="245" t="s">
        <v>150</v>
      </c>
      <c r="E1012" s="246" t="s">
        <v>1</v>
      </c>
      <c r="F1012" s="247" t="s">
        <v>151</v>
      </c>
      <c r="G1012" s="244"/>
      <c r="H1012" s="246" t="s">
        <v>1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3" t="s">
        <v>150</v>
      </c>
      <c r="AU1012" s="253" t="s">
        <v>92</v>
      </c>
      <c r="AV1012" s="13" t="s">
        <v>87</v>
      </c>
      <c r="AW1012" s="13" t="s">
        <v>36</v>
      </c>
      <c r="AX1012" s="13" t="s">
        <v>82</v>
      </c>
      <c r="AY1012" s="253" t="s">
        <v>142</v>
      </c>
    </row>
    <row r="1013" s="13" customFormat="1">
      <c r="A1013" s="13"/>
      <c r="B1013" s="243"/>
      <c r="C1013" s="244"/>
      <c r="D1013" s="245" t="s">
        <v>150</v>
      </c>
      <c r="E1013" s="246" t="s">
        <v>1</v>
      </c>
      <c r="F1013" s="247" t="s">
        <v>517</v>
      </c>
      <c r="G1013" s="244"/>
      <c r="H1013" s="246" t="s">
        <v>1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3" t="s">
        <v>150</v>
      </c>
      <c r="AU1013" s="253" t="s">
        <v>92</v>
      </c>
      <c r="AV1013" s="13" t="s">
        <v>87</v>
      </c>
      <c r="AW1013" s="13" t="s">
        <v>36</v>
      </c>
      <c r="AX1013" s="13" t="s">
        <v>82</v>
      </c>
      <c r="AY1013" s="253" t="s">
        <v>142</v>
      </c>
    </row>
    <row r="1014" s="13" customFormat="1">
      <c r="A1014" s="13"/>
      <c r="B1014" s="243"/>
      <c r="C1014" s="244"/>
      <c r="D1014" s="245" t="s">
        <v>150</v>
      </c>
      <c r="E1014" s="246" t="s">
        <v>1</v>
      </c>
      <c r="F1014" s="247" t="s">
        <v>874</v>
      </c>
      <c r="G1014" s="244"/>
      <c r="H1014" s="246" t="s">
        <v>1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3" t="s">
        <v>150</v>
      </c>
      <c r="AU1014" s="253" t="s">
        <v>92</v>
      </c>
      <c r="AV1014" s="13" t="s">
        <v>87</v>
      </c>
      <c r="AW1014" s="13" t="s">
        <v>36</v>
      </c>
      <c r="AX1014" s="13" t="s">
        <v>82</v>
      </c>
      <c r="AY1014" s="253" t="s">
        <v>142</v>
      </c>
    </row>
    <row r="1015" s="13" customFormat="1">
      <c r="A1015" s="13"/>
      <c r="B1015" s="243"/>
      <c r="C1015" s="244"/>
      <c r="D1015" s="245" t="s">
        <v>150</v>
      </c>
      <c r="E1015" s="246" t="s">
        <v>1</v>
      </c>
      <c r="F1015" s="247" t="s">
        <v>868</v>
      </c>
      <c r="G1015" s="244"/>
      <c r="H1015" s="246" t="s">
        <v>1</v>
      </c>
      <c r="I1015" s="248"/>
      <c r="J1015" s="244"/>
      <c r="K1015" s="244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3" t="s">
        <v>150</v>
      </c>
      <c r="AU1015" s="253" t="s">
        <v>92</v>
      </c>
      <c r="AV1015" s="13" t="s">
        <v>87</v>
      </c>
      <c r="AW1015" s="13" t="s">
        <v>36</v>
      </c>
      <c r="AX1015" s="13" t="s">
        <v>82</v>
      </c>
      <c r="AY1015" s="253" t="s">
        <v>142</v>
      </c>
    </row>
    <row r="1016" s="14" customFormat="1">
      <c r="A1016" s="14"/>
      <c r="B1016" s="254"/>
      <c r="C1016" s="255"/>
      <c r="D1016" s="245" t="s">
        <v>150</v>
      </c>
      <c r="E1016" s="256" t="s">
        <v>1</v>
      </c>
      <c r="F1016" s="257" t="s">
        <v>869</v>
      </c>
      <c r="G1016" s="255"/>
      <c r="H1016" s="258">
        <v>19.850000000000001</v>
      </c>
      <c r="I1016" s="259"/>
      <c r="J1016" s="255"/>
      <c r="K1016" s="255"/>
      <c r="L1016" s="260"/>
      <c r="M1016" s="261"/>
      <c r="N1016" s="262"/>
      <c r="O1016" s="262"/>
      <c r="P1016" s="262"/>
      <c r="Q1016" s="262"/>
      <c r="R1016" s="262"/>
      <c r="S1016" s="262"/>
      <c r="T1016" s="26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64" t="s">
        <v>150</v>
      </c>
      <c r="AU1016" s="264" t="s">
        <v>92</v>
      </c>
      <c r="AV1016" s="14" t="s">
        <v>92</v>
      </c>
      <c r="AW1016" s="14" t="s">
        <v>36</v>
      </c>
      <c r="AX1016" s="14" t="s">
        <v>82</v>
      </c>
      <c r="AY1016" s="264" t="s">
        <v>142</v>
      </c>
    </row>
    <row r="1017" s="15" customFormat="1">
      <c r="A1017" s="15"/>
      <c r="B1017" s="265"/>
      <c r="C1017" s="266"/>
      <c r="D1017" s="245" t="s">
        <v>150</v>
      </c>
      <c r="E1017" s="267" t="s">
        <v>1</v>
      </c>
      <c r="F1017" s="268" t="s">
        <v>157</v>
      </c>
      <c r="G1017" s="266"/>
      <c r="H1017" s="269">
        <v>19.850000000000001</v>
      </c>
      <c r="I1017" s="270"/>
      <c r="J1017" s="266"/>
      <c r="K1017" s="266"/>
      <c r="L1017" s="271"/>
      <c r="M1017" s="272"/>
      <c r="N1017" s="273"/>
      <c r="O1017" s="273"/>
      <c r="P1017" s="273"/>
      <c r="Q1017" s="273"/>
      <c r="R1017" s="273"/>
      <c r="S1017" s="273"/>
      <c r="T1017" s="274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75" t="s">
        <v>150</v>
      </c>
      <c r="AU1017" s="275" t="s">
        <v>92</v>
      </c>
      <c r="AV1017" s="15" t="s">
        <v>148</v>
      </c>
      <c r="AW1017" s="15" t="s">
        <v>36</v>
      </c>
      <c r="AX1017" s="15" t="s">
        <v>87</v>
      </c>
      <c r="AY1017" s="275" t="s">
        <v>142</v>
      </c>
    </row>
    <row r="1018" s="2" customFormat="1" ht="24" customHeight="1">
      <c r="A1018" s="39"/>
      <c r="B1018" s="40"/>
      <c r="C1018" s="230" t="s">
        <v>894</v>
      </c>
      <c r="D1018" s="230" t="s">
        <v>144</v>
      </c>
      <c r="E1018" s="231" t="s">
        <v>895</v>
      </c>
      <c r="F1018" s="232" t="s">
        <v>896</v>
      </c>
      <c r="G1018" s="233" t="s">
        <v>706</v>
      </c>
      <c r="H1018" s="297"/>
      <c r="I1018" s="235"/>
      <c r="J1018" s="236">
        <f>ROUND(I1018*H1018,2)</f>
        <v>0</v>
      </c>
      <c r="K1018" s="232" t="s">
        <v>147</v>
      </c>
      <c r="L1018" s="45"/>
      <c r="M1018" s="237" t="s">
        <v>1</v>
      </c>
      <c r="N1018" s="238" t="s">
        <v>47</v>
      </c>
      <c r="O1018" s="92"/>
      <c r="P1018" s="239">
        <f>O1018*H1018</f>
        <v>0</v>
      </c>
      <c r="Q1018" s="239">
        <v>0</v>
      </c>
      <c r="R1018" s="239">
        <f>Q1018*H1018</f>
        <v>0</v>
      </c>
      <c r="S1018" s="239">
        <v>0</v>
      </c>
      <c r="T1018" s="240">
        <f>S1018*H1018</f>
        <v>0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41" t="s">
        <v>239</v>
      </c>
      <c r="AT1018" s="241" t="s">
        <v>144</v>
      </c>
      <c r="AU1018" s="241" t="s">
        <v>92</v>
      </c>
      <c r="AY1018" s="18" t="s">
        <v>142</v>
      </c>
      <c r="BE1018" s="242">
        <f>IF(N1018="základní",J1018,0)</f>
        <v>0</v>
      </c>
      <c r="BF1018" s="242">
        <f>IF(N1018="snížená",J1018,0)</f>
        <v>0</v>
      </c>
      <c r="BG1018" s="242">
        <f>IF(N1018="zákl. přenesená",J1018,0)</f>
        <v>0</v>
      </c>
      <c r="BH1018" s="242">
        <f>IF(N1018="sníž. přenesená",J1018,0)</f>
        <v>0</v>
      </c>
      <c r="BI1018" s="242">
        <f>IF(N1018="nulová",J1018,0)</f>
        <v>0</v>
      </c>
      <c r="BJ1018" s="18" t="s">
        <v>87</v>
      </c>
      <c r="BK1018" s="242">
        <f>ROUND(I1018*H1018,2)</f>
        <v>0</v>
      </c>
      <c r="BL1018" s="18" t="s">
        <v>239</v>
      </c>
      <c r="BM1018" s="241" t="s">
        <v>897</v>
      </c>
    </row>
    <row r="1019" s="2" customFormat="1" ht="24" customHeight="1">
      <c r="A1019" s="39"/>
      <c r="B1019" s="40"/>
      <c r="C1019" s="230" t="s">
        <v>898</v>
      </c>
      <c r="D1019" s="230" t="s">
        <v>144</v>
      </c>
      <c r="E1019" s="231" t="s">
        <v>899</v>
      </c>
      <c r="F1019" s="232" t="s">
        <v>900</v>
      </c>
      <c r="G1019" s="233" t="s">
        <v>706</v>
      </c>
      <c r="H1019" s="297"/>
      <c r="I1019" s="235"/>
      <c r="J1019" s="236">
        <f>ROUND(I1019*H1019,2)</f>
        <v>0</v>
      </c>
      <c r="K1019" s="232" t="s">
        <v>147</v>
      </c>
      <c r="L1019" s="45"/>
      <c r="M1019" s="237" t="s">
        <v>1</v>
      </c>
      <c r="N1019" s="238" t="s">
        <v>47</v>
      </c>
      <c r="O1019" s="92"/>
      <c r="P1019" s="239">
        <f>O1019*H1019</f>
        <v>0</v>
      </c>
      <c r="Q1019" s="239">
        <v>0</v>
      </c>
      <c r="R1019" s="239">
        <f>Q1019*H1019</f>
        <v>0</v>
      </c>
      <c r="S1019" s="239">
        <v>0</v>
      </c>
      <c r="T1019" s="240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1" t="s">
        <v>239</v>
      </c>
      <c r="AT1019" s="241" t="s">
        <v>144</v>
      </c>
      <c r="AU1019" s="241" t="s">
        <v>92</v>
      </c>
      <c r="AY1019" s="18" t="s">
        <v>142</v>
      </c>
      <c r="BE1019" s="242">
        <f>IF(N1019="základní",J1019,0)</f>
        <v>0</v>
      </c>
      <c r="BF1019" s="242">
        <f>IF(N1019="snížená",J1019,0)</f>
        <v>0</v>
      </c>
      <c r="BG1019" s="242">
        <f>IF(N1019="zákl. přenesená",J1019,0)</f>
        <v>0</v>
      </c>
      <c r="BH1019" s="242">
        <f>IF(N1019="sníž. přenesená",J1019,0)</f>
        <v>0</v>
      </c>
      <c r="BI1019" s="242">
        <f>IF(N1019="nulová",J1019,0)</f>
        <v>0</v>
      </c>
      <c r="BJ1019" s="18" t="s">
        <v>87</v>
      </c>
      <c r="BK1019" s="242">
        <f>ROUND(I1019*H1019,2)</f>
        <v>0</v>
      </c>
      <c r="BL1019" s="18" t="s">
        <v>239</v>
      </c>
      <c r="BM1019" s="241" t="s">
        <v>901</v>
      </c>
    </row>
    <row r="1020" s="12" customFormat="1" ht="22.8" customHeight="1">
      <c r="A1020" s="12"/>
      <c r="B1020" s="214"/>
      <c r="C1020" s="215"/>
      <c r="D1020" s="216" t="s">
        <v>81</v>
      </c>
      <c r="E1020" s="228" t="s">
        <v>902</v>
      </c>
      <c r="F1020" s="228" t="s">
        <v>903</v>
      </c>
      <c r="G1020" s="215"/>
      <c r="H1020" s="215"/>
      <c r="I1020" s="218"/>
      <c r="J1020" s="229">
        <f>BK1020</f>
        <v>0</v>
      </c>
      <c r="K1020" s="215"/>
      <c r="L1020" s="220"/>
      <c r="M1020" s="221"/>
      <c r="N1020" s="222"/>
      <c r="O1020" s="222"/>
      <c r="P1020" s="223">
        <f>SUM(P1021:P1042)</f>
        <v>0</v>
      </c>
      <c r="Q1020" s="222"/>
      <c r="R1020" s="223">
        <f>SUM(R1021:R1042)</f>
        <v>0</v>
      </c>
      <c r="S1020" s="222"/>
      <c r="T1020" s="224">
        <f>SUM(T1021:T1042)</f>
        <v>6.3368900000000004</v>
      </c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R1020" s="225" t="s">
        <v>92</v>
      </c>
      <c r="AT1020" s="226" t="s">
        <v>81</v>
      </c>
      <c r="AU1020" s="226" t="s">
        <v>87</v>
      </c>
      <c r="AY1020" s="225" t="s">
        <v>142</v>
      </c>
      <c r="BK1020" s="227">
        <f>SUM(BK1021:BK1042)</f>
        <v>0</v>
      </c>
    </row>
    <row r="1021" s="2" customFormat="1" ht="24" customHeight="1">
      <c r="A1021" s="39"/>
      <c r="B1021" s="40"/>
      <c r="C1021" s="230" t="s">
        <v>904</v>
      </c>
      <c r="D1021" s="230" t="s">
        <v>144</v>
      </c>
      <c r="E1021" s="231" t="s">
        <v>905</v>
      </c>
      <c r="F1021" s="232" t="s">
        <v>906</v>
      </c>
      <c r="G1021" s="233" t="s">
        <v>230</v>
      </c>
      <c r="H1021" s="234">
        <v>46.200000000000003</v>
      </c>
      <c r="I1021" s="235"/>
      <c r="J1021" s="236">
        <f>ROUND(I1021*H1021,2)</f>
        <v>0</v>
      </c>
      <c r="K1021" s="232" t="s">
        <v>147</v>
      </c>
      <c r="L1021" s="45"/>
      <c r="M1021" s="237" t="s">
        <v>1</v>
      </c>
      <c r="N1021" s="238" t="s">
        <v>47</v>
      </c>
      <c r="O1021" s="92"/>
      <c r="P1021" s="239">
        <f>O1021*H1021</f>
        <v>0</v>
      </c>
      <c r="Q1021" s="239">
        <v>0</v>
      </c>
      <c r="R1021" s="239">
        <f>Q1021*H1021</f>
        <v>0</v>
      </c>
      <c r="S1021" s="239">
        <v>0.0123</v>
      </c>
      <c r="T1021" s="240">
        <f>S1021*H1021</f>
        <v>0.56825999999999999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41" t="s">
        <v>239</v>
      </c>
      <c r="AT1021" s="241" t="s">
        <v>144</v>
      </c>
      <c r="AU1021" s="241" t="s">
        <v>92</v>
      </c>
      <c r="AY1021" s="18" t="s">
        <v>142</v>
      </c>
      <c r="BE1021" s="242">
        <f>IF(N1021="základní",J1021,0)</f>
        <v>0</v>
      </c>
      <c r="BF1021" s="242">
        <f>IF(N1021="snížená",J1021,0)</f>
        <v>0</v>
      </c>
      <c r="BG1021" s="242">
        <f>IF(N1021="zákl. přenesená",J1021,0)</f>
        <v>0</v>
      </c>
      <c r="BH1021" s="242">
        <f>IF(N1021="sníž. přenesená",J1021,0)</f>
        <v>0</v>
      </c>
      <c r="BI1021" s="242">
        <f>IF(N1021="nulová",J1021,0)</f>
        <v>0</v>
      </c>
      <c r="BJ1021" s="18" t="s">
        <v>87</v>
      </c>
      <c r="BK1021" s="242">
        <f>ROUND(I1021*H1021,2)</f>
        <v>0</v>
      </c>
      <c r="BL1021" s="18" t="s">
        <v>239</v>
      </c>
      <c r="BM1021" s="241" t="s">
        <v>907</v>
      </c>
    </row>
    <row r="1022" s="13" customFormat="1">
      <c r="A1022" s="13"/>
      <c r="B1022" s="243"/>
      <c r="C1022" s="244"/>
      <c r="D1022" s="245" t="s">
        <v>150</v>
      </c>
      <c r="E1022" s="246" t="s">
        <v>1</v>
      </c>
      <c r="F1022" s="247" t="s">
        <v>529</v>
      </c>
      <c r="G1022" s="244"/>
      <c r="H1022" s="246" t="s">
        <v>1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3" t="s">
        <v>150</v>
      </c>
      <c r="AU1022" s="253" t="s">
        <v>92</v>
      </c>
      <c r="AV1022" s="13" t="s">
        <v>87</v>
      </c>
      <c r="AW1022" s="13" t="s">
        <v>36</v>
      </c>
      <c r="AX1022" s="13" t="s">
        <v>82</v>
      </c>
      <c r="AY1022" s="253" t="s">
        <v>142</v>
      </c>
    </row>
    <row r="1023" s="13" customFormat="1">
      <c r="A1023" s="13"/>
      <c r="B1023" s="243"/>
      <c r="C1023" s="244"/>
      <c r="D1023" s="245" t="s">
        <v>150</v>
      </c>
      <c r="E1023" s="246" t="s">
        <v>1</v>
      </c>
      <c r="F1023" s="247" t="s">
        <v>325</v>
      </c>
      <c r="G1023" s="244"/>
      <c r="H1023" s="246" t="s">
        <v>1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3" t="s">
        <v>150</v>
      </c>
      <c r="AU1023" s="253" t="s">
        <v>92</v>
      </c>
      <c r="AV1023" s="13" t="s">
        <v>87</v>
      </c>
      <c r="AW1023" s="13" t="s">
        <v>36</v>
      </c>
      <c r="AX1023" s="13" t="s">
        <v>82</v>
      </c>
      <c r="AY1023" s="253" t="s">
        <v>142</v>
      </c>
    </row>
    <row r="1024" s="14" customFormat="1">
      <c r="A1024" s="14"/>
      <c r="B1024" s="254"/>
      <c r="C1024" s="255"/>
      <c r="D1024" s="245" t="s">
        <v>150</v>
      </c>
      <c r="E1024" s="256" t="s">
        <v>1</v>
      </c>
      <c r="F1024" s="257" t="s">
        <v>524</v>
      </c>
      <c r="G1024" s="255"/>
      <c r="H1024" s="258">
        <v>46.200000000000003</v>
      </c>
      <c r="I1024" s="259"/>
      <c r="J1024" s="255"/>
      <c r="K1024" s="255"/>
      <c r="L1024" s="260"/>
      <c r="M1024" s="261"/>
      <c r="N1024" s="262"/>
      <c r="O1024" s="262"/>
      <c r="P1024" s="262"/>
      <c r="Q1024" s="262"/>
      <c r="R1024" s="262"/>
      <c r="S1024" s="262"/>
      <c r="T1024" s="26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64" t="s">
        <v>150</v>
      </c>
      <c r="AU1024" s="264" t="s">
        <v>92</v>
      </c>
      <c r="AV1024" s="14" t="s">
        <v>92</v>
      </c>
      <c r="AW1024" s="14" t="s">
        <v>36</v>
      </c>
      <c r="AX1024" s="14" t="s">
        <v>82</v>
      </c>
      <c r="AY1024" s="264" t="s">
        <v>142</v>
      </c>
    </row>
    <row r="1025" s="15" customFormat="1">
      <c r="A1025" s="15"/>
      <c r="B1025" s="265"/>
      <c r="C1025" s="266"/>
      <c r="D1025" s="245" t="s">
        <v>150</v>
      </c>
      <c r="E1025" s="267" t="s">
        <v>1</v>
      </c>
      <c r="F1025" s="268" t="s">
        <v>157</v>
      </c>
      <c r="G1025" s="266"/>
      <c r="H1025" s="269">
        <v>46.200000000000003</v>
      </c>
      <c r="I1025" s="270"/>
      <c r="J1025" s="266"/>
      <c r="K1025" s="266"/>
      <c r="L1025" s="271"/>
      <c r="M1025" s="272"/>
      <c r="N1025" s="273"/>
      <c r="O1025" s="273"/>
      <c r="P1025" s="273"/>
      <c r="Q1025" s="273"/>
      <c r="R1025" s="273"/>
      <c r="S1025" s="273"/>
      <c r="T1025" s="274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75" t="s">
        <v>150</v>
      </c>
      <c r="AU1025" s="275" t="s">
        <v>92</v>
      </c>
      <c r="AV1025" s="15" t="s">
        <v>148</v>
      </c>
      <c r="AW1025" s="15" t="s">
        <v>36</v>
      </c>
      <c r="AX1025" s="15" t="s">
        <v>87</v>
      </c>
      <c r="AY1025" s="275" t="s">
        <v>142</v>
      </c>
    </row>
    <row r="1026" s="2" customFormat="1" ht="24" customHeight="1">
      <c r="A1026" s="39"/>
      <c r="B1026" s="40"/>
      <c r="C1026" s="230" t="s">
        <v>908</v>
      </c>
      <c r="D1026" s="230" t="s">
        <v>144</v>
      </c>
      <c r="E1026" s="231" t="s">
        <v>909</v>
      </c>
      <c r="F1026" s="232" t="s">
        <v>910</v>
      </c>
      <c r="G1026" s="233" t="s">
        <v>230</v>
      </c>
      <c r="H1026" s="234">
        <v>46.200000000000003</v>
      </c>
      <c r="I1026" s="235"/>
      <c r="J1026" s="236">
        <f>ROUND(I1026*H1026,2)</f>
        <v>0</v>
      </c>
      <c r="K1026" s="232" t="s">
        <v>147</v>
      </c>
      <c r="L1026" s="45"/>
      <c r="M1026" s="237" t="s">
        <v>1</v>
      </c>
      <c r="N1026" s="238" t="s">
        <v>47</v>
      </c>
      <c r="O1026" s="92"/>
      <c r="P1026" s="239">
        <f>O1026*H1026</f>
        <v>0</v>
      </c>
      <c r="Q1026" s="239">
        <v>0</v>
      </c>
      <c r="R1026" s="239">
        <f>Q1026*H1026</f>
        <v>0</v>
      </c>
      <c r="S1026" s="239">
        <v>0.0088000000000000005</v>
      </c>
      <c r="T1026" s="240">
        <f>S1026*H1026</f>
        <v>0.40656000000000003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41" t="s">
        <v>239</v>
      </c>
      <c r="AT1026" s="241" t="s">
        <v>144</v>
      </c>
      <c r="AU1026" s="241" t="s">
        <v>92</v>
      </c>
      <c r="AY1026" s="18" t="s">
        <v>142</v>
      </c>
      <c r="BE1026" s="242">
        <f>IF(N1026="základní",J1026,0)</f>
        <v>0</v>
      </c>
      <c r="BF1026" s="242">
        <f>IF(N1026="snížená",J1026,0)</f>
        <v>0</v>
      </c>
      <c r="BG1026" s="242">
        <f>IF(N1026="zákl. přenesená",J1026,0)</f>
        <v>0</v>
      </c>
      <c r="BH1026" s="242">
        <f>IF(N1026="sníž. přenesená",J1026,0)</f>
        <v>0</v>
      </c>
      <c r="BI1026" s="242">
        <f>IF(N1026="nulová",J1026,0)</f>
        <v>0</v>
      </c>
      <c r="BJ1026" s="18" t="s">
        <v>87</v>
      </c>
      <c r="BK1026" s="242">
        <f>ROUND(I1026*H1026,2)</f>
        <v>0</v>
      </c>
      <c r="BL1026" s="18" t="s">
        <v>239</v>
      </c>
      <c r="BM1026" s="241" t="s">
        <v>911</v>
      </c>
    </row>
    <row r="1027" s="13" customFormat="1">
      <c r="A1027" s="13"/>
      <c r="B1027" s="243"/>
      <c r="C1027" s="244"/>
      <c r="D1027" s="245" t="s">
        <v>150</v>
      </c>
      <c r="E1027" s="246" t="s">
        <v>1</v>
      </c>
      <c r="F1027" s="247" t="s">
        <v>529</v>
      </c>
      <c r="G1027" s="244"/>
      <c r="H1027" s="246" t="s">
        <v>1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3" t="s">
        <v>150</v>
      </c>
      <c r="AU1027" s="253" t="s">
        <v>92</v>
      </c>
      <c r="AV1027" s="13" t="s">
        <v>87</v>
      </c>
      <c r="AW1027" s="13" t="s">
        <v>36</v>
      </c>
      <c r="AX1027" s="13" t="s">
        <v>82</v>
      </c>
      <c r="AY1027" s="253" t="s">
        <v>142</v>
      </c>
    </row>
    <row r="1028" s="13" customFormat="1">
      <c r="A1028" s="13"/>
      <c r="B1028" s="243"/>
      <c r="C1028" s="244"/>
      <c r="D1028" s="245" t="s">
        <v>150</v>
      </c>
      <c r="E1028" s="246" t="s">
        <v>1</v>
      </c>
      <c r="F1028" s="247" t="s">
        <v>325</v>
      </c>
      <c r="G1028" s="244"/>
      <c r="H1028" s="246" t="s">
        <v>1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3" t="s">
        <v>150</v>
      </c>
      <c r="AU1028" s="253" t="s">
        <v>92</v>
      </c>
      <c r="AV1028" s="13" t="s">
        <v>87</v>
      </c>
      <c r="AW1028" s="13" t="s">
        <v>36</v>
      </c>
      <c r="AX1028" s="13" t="s">
        <v>82</v>
      </c>
      <c r="AY1028" s="253" t="s">
        <v>142</v>
      </c>
    </row>
    <row r="1029" s="14" customFormat="1">
      <c r="A1029" s="14"/>
      <c r="B1029" s="254"/>
      <c r="C1029" s="255"/>
      <c r="D1029" s="245" t="s">
        <v>150</v>
      </c>
      <c r="E1029" s="256" t="s">
        <v>1</v>
      </c>
      <c r="F1029" s="257" t="s">
        <v>524</v>
      </c>
      <c r="G1029" s="255"/>
      <c r="H1029" s="258">
        <v>46.200000000000003</v>
      </c>
      <c r="I1029" s="259"/>
      <c r="J1029" s="255"/>
      <c r="K1029" s="255"/>
      <c r="L1029" s="260"/>
      <c r="M1029" s="261"/>
      <c r="N1029" s="262"/>
      <c r="O1029" s="262"/>
      <c r="P1029" s="262"/>
      <c r="Q1029" s="262"/>
      <c r="R1029" s="262"/>
      <c r="S1029" s="262"/>
      <c r="T1029" s="263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64" t="s">
        <v>150</v>
      </c>
      <c r="AU1029" s="264" t="s">
        <v>92</v>
      </c>
      <c r="AV1029" s="14" t="s">
        <v>92</v>
      </c>
      <c r="AW1029" s="14" t="s">
        <v>36</v>
      </c>
      <c r="AX1029" s="14" t="s">
        <v>82</v>
      </c>
      <c r="AY1029" s="264" t="s">
        <v>142</v>
      </c>
    </row>
    <row r="1030" s="15" customFormat="1">
      <c r="A1030" s="15"/>
      <c r="B1030" s="265"/>
      <c r="C1030" s="266"/>
      <c r="D1030" s="245" t="s">
        <v>150</v>
      </c>
      <c r="E1030" s="267" t="s">
        <v>1</v>
      </c>
      <c r="F1030" s="268" t="s">
        <v>157</v>
      </c>
      <c r="G1030" s="266"/>
      <c r="H1030" s="269">
        <v>46.200000000000003</v>
      </c>
      <c r="I1030" s="270"/>
      <c r="J1030" s="266"/>
      <c r="K1030" s="266"/>
      <c r="L1030" s="271"/>
      <c r="M1030" s="272"/>
      <c r="N1030" s="273"/>
      <c r="O1030" s="273"/>
      <c r="P1030" s="273"/>
      <c r="Q1030" s="273"/>
      <c r="R1030" s="273"/>
      <c r="S1030" s="273"/>
      <c r="T1030" s="274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75" t="s">
        <v>150</v>
      </c>
      <c r="AU1030" s="275" t="s">
        <v>92</v>
      </c>
      <c r="AV1030" s="15" t="s">
        <v>148</v>
      </c>
      <c r="AW1030" s="15" t="s">
        <v>36</v>
      </c>
      <c r="AX1030" s="15" t="s">
        <v>87</v>
      </c>
      <c r="AY1030" s="275" t="s">
        <v>142</v>
      </c>
    </row>
    <row r="1031" s="2" customFormat="1" ht="16.5" customHeight="1">
      <c r="A1031" s="39"/>
      <c r="B1031" s="40"/>
      <c r="C1031" s="230" t="s">
        <v>912</v>
      </c>
      <c r="D1031" s="230" t="s">
        <v>144</v>
      </c>
      <c r="E1031" s="231" t="s">
        <v>913</v>
      </c>
      <c r="F1031" s="232" t="s">
        <v>914</v>
      </c>
      <c r="G1031" s="233" t="s">
        <v>90</v>
      </c>
      <c r="H1031" s="234">
        <v>151.90000000000001</v>
      </c>
      <c r="I1031" s="235"/>
      <c r="J1031" s="236">
        <f>ROUND(I1031*H1031,2)</f>
        <v>0</v>
      </c>
      <c r="K1031" s="232" t="s">
        <v>147</v>
      </c>
      <c r="L1031" s="45"/>
      <c r="M1031" s="237" t="s">
        <v>1</v>
      </c>
      <c r="N1031" s="238" t="s">
        <v>47</v>
      </c>
      <c r="O1031" s="92"/>
      <c r="P1031" s="239">
        <f>O1031*H1031</f>
        <v>0</v>
      </c>
      <c r="Q1031" s="239">
        <v>0</v>
      </c>
      <c r="R1031" s="239">
        <f>Q1031*H1031</f>
        <v>0</v>
      </c>
      <c r="S1031" s="239">
        <v>0.035299999999999998</v>
      </c>
      <c r="T1031" s="240">
        <f>S1031*H1031</f>
        <v>5.3620700000000001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41" t="s">
        <v>239</v>
      </c>
      <c r="AT1031" s="241" t="s">
        <v>144</v>
      </c>
      <c r="AU1031" s="241" t="s">
        <v>92</v>
      </c>
      <c r="AY1031" s="18" t="s">
        <v>142</v>
      </c>
      <c r="BE1031" s="242">
        <f>IF(N1031="základní",J1031,0)</f>
        <v>0</v>
      </c>
      <c r="BF1031" s="242">
        <f>IF(N1031="snížená",J1031,0)</f>
        <v>0</v>
      </c>
      <c r="BG1031" s="242">
        <f>IF(N1031="zákl. přenesená",J1031,0)</f>
        <v>0</v>
      </c>
      <c r="BH1031" s="242">
        <f>IF(N1031="sníž. přenesená",J1031,0)</f>
        <v>0</v>
      </c>
      <c r="BI1031" s="242">
        <f>IF(N1031="nulová",J1031,0)</f>
        <v>0</v>
      </c>
      <c r="BJ1031" s="18" t="s">
        <v>87</v>
      </c>
      <c r="BK1031" s="242">
        <f>ROUND(I1031*H1031,2)</f>
        <v>0</v>
      </c>
      <c r="BL1031" s="18" t="s">
        <v>239</v>
      </c>
      <c r="BM1031" s="241" t="s">
        <v>915</v>
      </c>
    </row>
    <row r="1032" s="13" customFormat="1">
      <c r="A1032" s="13"/>
      <c r="B1032" s="243"/>
      <c r="C1032" s="244"/>
      <c r="D1032" s="245" t="s">
        <v>150</v>
      </c>
      <c r="E1032" s="246" t="s">
        <v>1</v>
      </c>
      <c r="F1032" s="247" t="s">
        <v>151</v>
      </c>
      <c r="G1032" s="244"/>
      <c r="H1032" s="246" t="s">
        <v>1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3" t="s">
        <v>150</v>
      </c>
      <c r="AU1032" s="253" t="s">
        <v>92</v>
      </c>
      <c r="AV1032" s="13" t="s">
        <v>87</v>
      </c>
      <c r="AW1032" s="13" t="s">
        <v>36</v>
      </c>
      <c r="AX1032" s="13" t="s">
        <v>82</v>
      </c>
      <c r="AY1032" s="253" t="s">
        <v>142</v>
      </c>
    </row>
    <row r="1033" s="13" customFormat="1">
      <c r="A1033" s="13"/>
      <c r="B1033" s="243"/>
      <c r="C1033" s="244"/>
      <c r="D1033" s="245" t="s">
        <v>150</v>
      </c>
      <c r="E1033" s="246" t="s">
        <v>1</v>
      </c>
      <c r="F1033" s="247" t="s">
        <v>517</v>
      </c>
      <c r="G1033" s="244"/>
      <c r="H1033" s="246" t="s">
        <v>1</v>
      </c>
      <c r="I1033" s="248"/>
      <c r="J1033" s="244"/>
      <c r="K1033" s="244"/>
      <c r="L1033" s="249"/>
      <c r="M1033" s="250"/>
      <c r="N1033" s="251"/>
      <c r="O1033" s="251"/>
      <c r="P1033" s="251"/>
      <c r="Q1033" s="251"/>
      <c r="R1033" s="251"/>
      <c r="S1033" s="251"/>
      <c r="T1033" s="252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3" t="s">
        <v>150</v>
      </c>
      <c r="AU1033" s="253" t="s">
        <v>92</v>
      </c>
      <c r="AV1033" s="13" t="s">
        <v>87</v>
      </c>
      <c r="AW1033" s="13" t="s">
        <v>36</v>
      </c>
      <c r="AX1033" s="13" t="s">
        <v>82</v>
      </c>
      <c r="AY1033" s="253" t="s">
        <v>142</v>
      </c>
    </row>
    <row r="1034" s="13" customFormat="1">
      <c r="A1034" s="13"/>
      <c r="B1034" s="243"/>
      <c r="C1034" s="244"/>
      <c r="D1034" s="245" t="s">
        <v>150</v>
      </c>
      <c r="E1034" s="246" t="s">
        <v>1</v>
      </c>
      <c r="F1034" s="247" t="s">
        <v>529</v>
      </c>
      <c r="G1034" s="244"/>
      <c r="H1034" s="246" t="s">
        <v>1</v>
      </c>
      <c r="I1034" s="248"/>
      <c r="J1034" s="244"/>
      <c r="K1034" s="244"/>
      <c r="L1034" s="249"/>
      <c r="M1034" s="250"/>
      <c r="N1034" s="251"/>
      <c r="O1034" s="251"/>
      <c r="P1034" s="251"/>
      <c r="Q1034" s="251"/>
      <c r="R1034" s="251"/>
      <c r="S1034" s="251"/>
      <c r="T1034" s="252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3" t="s">
        <v>150</v>
      </c>
      <c r="AU1034" s="253" t="s">
        <v>92</v>
      </c>
      <c r="AV1034" s="13" t="s">
        <v>87</v>
      </c>
      <c r="AW1034" s="13" t="s">
        <v>36</v>
      </c>
      <c r="AX1034" s="13" t="s">
        <v>82</v>
      </c>
      <c r="AY1034" s="253" t="s">
        <v>142</v>
      </c>
    </row>
    <row r="1035" s="14" customFormat="1">
      <c r="A1035" s="14"/>
      <c r="B1035" s="254"/>
      <c r="C1035" s="255"/>
      <c r="D1035" s="245" t="s">
        <v>150</v>
      </c>
      <c r="E1035" s="256" t="s">
        <v>1</v>
      </c>
      <c r="F1035" s="257" t="s">
        <v>548</v>
      </c>
      <c r="G1035" s="255"/>
      <c r="H1035" s="258">
        <v>68.5</v>
      </c>
      <c r="I1035" s="259"/>
      <c r="J1035" s="255"/>
      <c r="K1035" s="255"/>
      <c r="L1035" s="260"/>
      <c r="M1035" s="261"/>
      <c r="N1035" s="262"/>
      <c r="O1035" s="262"/>
      <c r="P1035" s="262"/>
      <c r="Q1035" s="262"/>
      <c r="R1035" s="262"/>
      <c r="S1035" s="262"/>
      <c r="T1035" s="26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4" t="s">
        <v>150</v>
      </c>
      <c r="AU1035" s="264" t="s">
        <v>92</v>
      </c>
      <c r="AV1035" s="14" t="s">
        <v>92</v>
      </c>
      <c r="AW1035" s="14" t="s">
        <v>36</v>
      </c>
      <c r="AX1035" s="14" t="s">
        <v>82</v>
      </c>
      <c r="AY1035" s="264" t="s">
        <v>142</v>
      </c>
    </row>
    <row r="1036" s="14" customFormat="1">
      <c r="A1036" s="14"/>
      <c r="B1036" s="254"/>
      <c r="C1036" s="255"/>
      <c r="D1036" s="245" t="s">
        <v>150</v>
      </c>
      <c r="E1036" s="256" t="s">
        <v>1</v>
      </c>
      <c r="F1036" s="257" t="s">
        <v>549</v>
      </c>
      <c r="G1036" s="255"/>
      <c r="H1036" s="258">
        <v>33</v>
      </c>
      <c r="I1036" s="259"/>
      <c r="J1036" s="255"/>
      <c r="K1036" s="255"/>
      <c r="L1036" s="260"/>
      <c r="M1036" s="261"/>
      <c r="N1036" s="262"/>
      <c r="O1036" s="262"/>
      <c r="P1036" s="262"/>
      <c r="Q1036" s="262"/>
      <c r="R1036" s="262"/>
      <c r="S1036" s="262"/>
      <c r="T1036" s="26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64" t="s">
        <v>150</v>
      </c>
      <c r="AU1036" s="264" t="s">
        <v>92</v>
      </c>
      <c r="AV1036" s="14" t="s">
        <v>92</v>
      </c>
      <c r="AW1036" s="14" t="s">
        <v>36</v>
      </c>
      <c r="AX1036" s="14" t="s">
        <v>82</v>
      </c>
      <c r="AY1036" s="264" t="s">
        <v>142</v>
      </c>
    </row>
    <row r="1037" s="14" customFormat="1">
      <c r="A1037" s="14"/>
      <c r="B1037" s="254"/>
      <c r="C1037" s="255"/>
      <c r="D1037" s="245" t="s">
        <v>150</v>
      </c>
      <c r="E1037" s="256" t="s">
        <v>1</v>
      </c>
      <c r="F1037" s="257" t="s">
        <v>916</v>
      </c>
      <c r="G1037" s="255"/>
      <c r="H1037" s="258">
        <v>2.8999999999999999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64" t="s">
        <v>150</v>
      </c>
      <c r="AU1037" s="264" t="s">
        <v>92</v>
      </c>
      <c r="AV1037" s="14" t="s">
        <v>92</v>
      </c>
      <c r="AW1037" s="14" t="s">
        <v>36</v>
      </c>
      <c r="AX1037" s="14" t="s">
        <v>82</v>
      </c>
      <c r="AY1037" s="264" t="s">
        <v>142</v>
      </c>
    </row>
    <row r="1038" s="13" customFormat="1">
      <c r="A1038" s="13"/>
      <c r="B1038" s="243"/>
      <c r="C1038" s="244"/>
      <c r="D1038" s="245" t="s">
        <v>150</v>
      </c>
      <c r="E1038" s="246" t="s">
        <v>1</v>
      </c>
      <c r="F1038" s="247" t="s">
        <v>532</v>
      </c>
      <c r="G1038" s="244"/>
      <c r="H1038" s="246" t="s">
        <v>1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3" t="s">
        <v>150</v>
      </c>
      <c r="AU1038" s="253" t="s">
        <v>92</v>
      </c>
      <c r="AV1038" s="13" t="s">
        <v>87</v>
      </c>
      <c r="AW1038" s="13" t="s">
        <v>36</v>
      </c>
      <c r="AX1038" s="13" t="s">
        <v>82</v>
      </c>
      <c r="AY1038" s="253" t="s">
        <v>142</v>
      </c>
    </row>
    <row r="1039" s="14" customFormat="1">
      <c r="A1039" s="14"/>
      <c r="B1039" s="254"/>
      <c r="C1039" s="255"/>
      <c r="D1039" s="245" t="s">
        <v>150</v>
      </c>
      <c r="E1039" s="256" t="s">
        <v>1</v>
      </c>
      <c r="F1039" s="257" t="s">
        <v>550</v>
      </c>
      <c r="G1039" s="255"/>
      <c r="H1039" s="258">
        <v>47.5</v>
      </c>
      <c r="I1039" s="259"/>
      <c r="J1039" s="255"/>
      <c r="K1039" s="255"/>
      <c r="L1039" s="260"/>
      <c r="M1039" s="261"/>
      <c r="N1039" s="262"/>
      <c r="O1039" s="262"/>
      <c r="P1039" s="262"/>
      <c r="Q1039" s="262"/>
      <c r="R1039" s="262"/>
      <c r="S1039" s="262"/>
      <c r="T1039" s="26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4" t="s">
        <v>150</v>
      </c>
      <c r="AU1039" s="264" t="s">
        <v>92</v>
      </c>
      <c r="AV1039" s="14" t="s">
        <v>92</v>
      </c>
      <c r="AW1039" s="14" t="s">
        <v>36</v>
      </c>
      <c r="AX1039" s="14" t="s">
        <v>82</v>
      </c>
      <c r="AY1039" s="264" t="s">
        <v>142</v>
      </c>
    </row>
    <row r="1040" s="15" customFormat="1">
      <c r="A1040" s="15"/>
      <c r="B1040" s="265"/>
      <c r="C1040" s="266"/>
      <c r="D1040" s="245" t="s">
        <v>150</v>
      </c>
      <c r="E1040" s="267" t="s">
        <v>1</v>
      </c>
      <c r="F1040" s="268" t="s">
        <v>157</v>
      </c>
      <c r="G1040" s="266"/>
      <c r="H1040" s="269">
        <v>151.90000000000001</v>
      </c>
      <c r="I1040" s="270"/>
      <c r="J1040" s="266"/>
      <c r="K1040" s="266"/>
      <c r="L1040" s="271"/>
      <c r="M1040" s="272"/>
      <c r="N1040" s="273"/>
      <c r="O1040" s="273"/>
      <c r="P1040" s="273"/>
      <c r="Q1040" s="273"/>
      <c r="R1040" s="273"/>
      <c r="S1040" s="273"/>
      <c r="T1040" s="274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75" t="s">
        <v>150</v>
      </c>
      <c r="AU1040" s="275" t="s">
        <v>92</v>
      </c>
      <c r="AV1040" s="15" t="s">
        <v>148</v>
      </c>
      <c r="AW1040" s="15" t="s">
        <v>36</v>
      </c>
      <c r="AX1040" s="15" t="s">
        <v>87</v>
      </c>
      <c r="AY1040" s="275" t="s">
        <v>142</v>
      </c>
    </row>
    <row r="1041" s="2" customFormat="1" ht="24" customHeight="1">
      <c r="A1041" s="39"/>
      <c r="B1041" s="40"/>
      <c r="C1041" s="230" t="s">
        <v>917</v>
      </c>
      <c r="D1041" s="230" t="s">
        <v>144</v>
      </c>
      <c r="E1041" s="231" t="s">
        <v>918</v>
      </c>
      <c r="F1041" s="232" t="s">
        <v>919</v>
      </c>
      <c r="G1041" s="233" t="s">
        <v>706</v>
      </c>
      <c r="H1041" s="297"/>
      <c r="I1041" s="235"/>
      <c r="J1041" s="236">
        <f>ROUND(I1041*H1041,2)</f>
        <v>0</v>
      </c>
      <c r="K1041" s="232" t="s">
        <v>147</v>
      </c>
      <c r="L1041" s="45"/>
      <c r="M1041" s="237" t="s">
        <v>1</v>
      </c>
      <c r="N1041" s="238" t="s">
        <v>47</v>
      </c>
      <c r="O1041" s="92"/>
      <c r="P1041" s="239">
        <f>O1041*H1041</f>
        <v>0</v>
      </c>
      <c r="Q1041" s="239">
        <v>0</v>
      </c>
      <c r="R1041" s="239">
        <f>Q1041*H1041</f>
        <v>0</v>
      </c>
      <c r="S1041" s="239">
        <v>0</v>
      </c>
      <c r="T1041" s="240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41" t="s">
        <v>239</v>
      </c>
      <c r="AT1041" s="241" t="s">
        <v>144</v>
      </c>
      <c r="AU1041" s="241" t="s">
        <v>92</v>
      </c>
      <c r="AY1041" s="18" t="s">
        <v>142</v>
      </c>
      <c r="BE1041" s="242">
        <f>IF(N1041="základní",J1041,0)</f>
        <v>0</v>
      </c>
      <c r="BF1041" s="242">
        <f>IF(N1041="snížená",J1041,0)</f>
        <v>0</v>
      </c>
      <c r="BG1041" s="242">
        <f>IF(N1041="zákl. přenesená",J1041,0)</f>
        <v>0</v>
      </c>
      <c r="BH1041" s="242">
        <f>IF(N1041="sníž. přenesená",J1041,0)</f>
        <v>0</v>
      </c>
      <c r="BI1041" s="242">
        <f>IF(N1041="nulová",J1041,0)</f>
        <v>0</v>
      </c>
      <c r="BJ1041" s="18" t="s">
        <v>87</v>
      </c>
      <c r="BK1041" s="242">
        <f>ROUND(I1041*H1041,2)</f>
        <v>0</v>
      </c>
      <c r="BL1041" s="18" t="s">
        <v>239</v>
      </c>
      <c r="BM1041" s="241" t="s">
        <v>920</v>
      </c>
    </row>
    <row r="1042" s="2" customFormat="1" ht="24" customHeight="1">
      <c r="A1042" s="39"/>
      <c r="B1042" s="40"/>
      <c r="C1042" s="230" t="s">
        <v>921</v>
      </c>
      <c r="D1042" s="230" t="s">
        <v>144</v>
      </c>
      <c r="E1042" s="231" t="s">
        <v>922</v>
      </c>
      <c r="F1042" s="232" t="s">
        <v>923</v>
      </c>
      <c r="G1042" s="233" t="s">
        <v>706</v>
      </c>
      <c r="H1042" s="297"/>
      <c r="I1042" s="235"/>
      <c r="J1042" s="236">
        <f>ROUND(I1042*H1042,2)</f>
        <v>0</v>
      </c>
      <c r="K1042" s="232" t="s">
        <v>147</v>
      </c>
      <c r="L1042" s="45"/>
      <c r="M1042" s="237" t="s">
        <v>1</v>
      </c>
      <c r="N1042" s="238" t="s">
        <v>47</v>
      </c>
      <c r="O1042" s="92"/>
      <c r="P1042" s="239">
        <f>O1042*H1042</f>
        <v>0</v>
      </c>
      <c r="Q1042" s="239">
        <v>0</v>
      </c>
      <c r="R1042" s="239">
        <f>Q1042*H1042</f>
        <v>0</v>
      </c>
      <c r="S1042" s="239">
        <v>0</v>
      </c>
      <c r="T1042" s="240">
        <f>S1042*H1042</f>
        <v>0</v>
      </c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R1042" s="241" t="s">
        <v>239</v>
      </c>
      <c r="AT1042" s="241" t="s">
        <v>144</v>
      </c>
      <c r="AU1042" s="241" t="s">
        <v>92</v>
      </c>
      <c r="AY1042" s="18" t="s">
        <v>142</v>
      </c>
      <c r="BE1042" s="242">
        <f>IF(N1042="základní",J1042,0)</f>
        <v>0</v>
      </c>
      <c r="BF1042" s="242">
        <f>IF(N1042="snížená",J1042,0)</f>
        <v>0</v>
      </c>
      <c r="BG1042" s="242">
        <f>IF(N1042="zákl. přenesená",J1042,0)</f>
        <v>0</v>
      </c>
      <c r="BH1042" s="242">
        <f>IF(N1042="sníž. přenesená",J1042,0)</f>
        <v>0</v>
      </c>
      <c r="BI1042" s="242">
        <f>IF(N1042="nulová",J1042,0)</f>
        <v>0</v>
      </c>
      <c r="BJ1042" s="18" t="s">
        <v>87</v>
      </c>
      <c r="BK1042" s="242">
        <f>ROUND(I1042*H1042,2)</f>
        <v>0</v>
      </c>
      <c r="BL1042" s="18" t="s">
        <v>239</v>
      </c>
      <c r="BM1042" s="241" t="s">
        <v>924</v>
      </c>
    </row>
    <row r="1043" s="12" customFormat="1" ht="22.8" customHeight="1">
      <c r="A1043" s="12"/>
      <c r="B1043" s="214"/>
      <c r="C1043" s="215"/>
      <c r="D1043" s="216" t="s">
        <v>81</v>
      </c>
      <c r="E1043" s="228" t="s">
        <v>925</v>
      </c>
      <c r="F1043" s="228" t="s">
        <v>926</v>
      </c>
      <c r="G1043" s="215"/>
      <c r="H1043" s="215"/>
      <c r="I1043" s="218"/>
      <c r="J1043" s="229">
        <f>BK1043</f>
        <v>0</v>
      </c>
      <c r="K1043" s="215"/>
      <c r="L1043" s="220"/>
      <c r="M1043" s="221"/>
      <c r="N1043" s="222"/>
      <c r="O1043" s="222"/>
      <c r="P1043" s="223">
        <f>SUM(P1044:P1068)</f>
        <v>0</v>
      </c>
      <c r="Q1043" s="222"/>
      <c r="R1043" s="223">
        <f>SUM(R1044:R1068)</f>
        <v>20.293800000000005</v>
      </c>
      <c r="S1043" s="222"/>
      <c r="T1043" s="224">
        <f>SUM(T1044:T1068)</f>
        <v>0</v>
      </c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R1043" s="225" t="s">
        <v>92</v>
      </c>
      <c r="AT1043" s="226" t="s">
        <v>81</v>
      </c>
      <c r="AU1043" s="226" t="s">
        <v>87</v>
      </c>
      <c r="AY1043" s="225" t="s">
        <v>142</v>
      </c>
      <c r="BK1043" s="227">
        <f>SUM(BK1044:BK1068)</f>
        <v>0</v>
      </c>
    </row>
    <row r="1044" s="2" customFormat="1" ht="60" customHeight="1">
      <c r="A1044" s="39"/>
      <c r="B1044" s="40"/>
      <c r="C1044" s="230" t="s">
        <v>927</v>
      </c>
      <c r="D1044" s="230" t="s">
        <v>144</v>
      </c>
      <c r="E1044" s="231" t="s">
        <v>928</v>
      </c>
      <c r="F1044" s="232" t="s">
        <v>929</v>
      </c>
      <c r="G1044" s="233" t="s">
        <v>90</v>
      </c>
      <c r="H1044" s="234">
        <v>149</v>
      </c>
      <c r="I1044" s="235"/>
      <c r="J1044" s="236">
        <f>ROUND(I1044*H1044,2)</f>
        <v>0</v>
      </c>
      <c r="K1044" s="232" t="s">
        <v>1</v>
      </c>
      <c r="L1044" s="45"/>
      <c r="M1044" s="237" t="s">
        <v>1</v>
      </c>
      <c r="N1044" s="238" t="s">
        <v>47</v>
      </c>
      <c r="O1044" s="92"/>
      <c r="P1044" s="239">
        <f>O1044*H1044</f>
        <v>0</v>
      </c>
      <c r="Q1044" s="239">
        <v>0.0011999999999999999</v>
      </c>
      <c r="R1044" s="239">
        <f>Q1044*H1044</f>
        <v>0.17879999999999999</v>
      </c>
      <c r="S1044" s="239">
        <v>0</v>
      </c>
      <c r="T1044" s="240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41" t="s">
        <v>239</v>
      </c>
      <c r="AT1044" s="241" t="s">
        <v>144</v>
      </c>
      <c r="AU1044" s="241" t="s">
        <v>92</v>
      </c>
      <c r="AY1044" s="18" t="s">
        <v>142</v>
      </c>
      <c r="BE1044" s="242">
        <f>IF(N1044="základní",J1044,0)</f>
        <v>0</v>
      </c>
      <c r="BF1044" s="242">
        <f>IF(N1044="snížená",J1044,0)</f>
        <v>0</v>
      </c>
      <c r="BG1044" s="242">
        <f>IF(N1044="zákl. přenesená",J1044,0)</f>
        <v>0</v>
      </c>
      <c r="BH1044" s="242">
        <f>IF(N1044="sníž. přenesená",J1044,0)</f>
        <v>0</v>
      </c>
      <c r="BI1044" s="242">
        <f>IF(N1044="nulová",J1044,0)</f>
        <v>0</v>
      </c>
      <c r="BJ1044" s="18" t="s">
        <v>87</v>
      </c>
      <c r="BK1044" s="242">
        <f>ROUND(I1044*H1044,2)</f>
        <v>0</v>
      </c>
      <c r="BL1044" s="18" t="s">
        <v>239</v>
      </c>
      <c r="BM1044" s="241" t="s">
        <v>930</v>
      </c>
    </row>
    <row r="1045" s="13" customFormat="1">
      <c r="A1045" s="13"/>
      <c r="B1045" s="243"/>
      <c r="C1045" s="244"/>
      <c r="D1045" s="245" t="s">
        <v>150</v>
      </c>
      <c r="E1045" s="246" t="s">
        <v>1</v>
      </c>
      <c r="F1045" s="247" t="s">
        <v>151</v>
      </c>
      <c r="G1045" s="244"/>
      <c r="H1045" s="246" t="s">
        <v>1</v>
      </c>
      <c r="I1045" s="248"/>
      <c r="J1045" s="244"/>
      <c r="K1045" s="244"/>
      <c r="L1045" s="249"/>
      <c r="M1045" s="250"/>
      <c r="N1045" s="251"/>
      <c r="O1045" s="251"/>
      <c r="P1045" s="251"/>
      <c r="Q1045" s="251"/>
      <c r="R1045" s="251"/>
      <c r="S1045" s="251"/>
      <c r="T1045" s="252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3" t="s">
        <v>150</v>
      </c>
      <c r="AU1045" s="253" t="s">
        <v>92</v>
      </c>
      <c r="AV1045" s="13" t="s">
        <v>87</v>
      </c>
      <c r="AW1045" s="13" t="s">
        <v>36</v>
      </c>
      <c r="AX1045" s="13" t="s">
        <v>82</v>
      </c>
      <c r="AY1045" s="253" t="s">
        <v>142</v>
      </c>
    </row>
    <row r="1046" s="13" customFormat="1">
      <c r="A1046" s="13"/>
      <c r="B1046" s="243"/>
      <c r="C1046" s="244"/>
      <c r="D1046" s="245" t="s">
        <v>150</v>
      </c>
      <c r="E1046" s="246" t="s">
        <v>1</v>
      </c>
      <c r="F1046" s="247" t="s">
        <v>931</v>
      </c>
      <c r="G1046" s="244"/>
      <c r="H1046" s="246" t="s">
        <v>1</v>
      </c>
      <c r="I1046" s="248"/>
      <c r="J1046" s="244"/>
      <c r="K1046" s="244"/>
      <c r="L1046" s="249"/>
      <c r="M1046" s="250"/>
      <c r="N1046" s="251"/>
      <c r="O1046" s="251"/>
      <c r="P1046" s="251"/>
      <c r="Q1046" s="251"/>
      <c r="R1046" s="251"/>
      <c r="S1046" s="251"/>
      <c r="T1046" s="252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3" t="s">
        <v>150</v>
      </c>
      <c r="AU1046" s="253" t="s">
        <v>92</v>
      </c>
      <c r="AV1046" s="13" t="s">
        <v>87</v>
      </c>
      <c r="AW1046" s="13" t="s">
        <v>36</v>
      </c>
      <c r="AX1046" s="13" t="s">
        <v>82</v>
      </c>
      <c r="AY1046" s="253" t="s">
        <v>142</v>
      </c>
    </row>
    <row r="1047" s="13" customFormat="1">
      <c r="A1047" s="13"/>
      <c r="B1047" s="243"/>
      <c r="C1047" s="244"/>
      <c r="D1047" s="245" t="s">
        <v>150</v>
      </c>
      <c r="E1047" s="246" t="s">
        <v>1</v>
      </c>
      <c r="F1047" s="247" t="s">
        <v>529</v>
      </c>
      <c r="G1047" s="244"/>
      <c r="H1047" s="246" t="s">
        <v>1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3" t="s">
        <v>150</v>
      </c>
      <c r="AU1047" s="253" t="s">
        <v>92</v>
      </c>
      <c r="AV1047" s="13" t="s">
        <v>87</v>
      </c>
      <c r="AW1047" s="13" t="s">
        <v>36</v>
      </c>
      <c r="AX1047" s="13" t="s">
        <v>82</v>
      </c>
      <c r="AY1047" s="253" t="s">
        <v>142</v>
      </c>
    </row>
    <row r="1048" s="14" customFormat="1">
      <c r="A1048" s="14"/>
      <c r="B1048" s="254"/>
      <c r="C1048" s="255"/>
      <c r="D1048" s="245" t="s">
        <v>150</v>
      </c>
      <c r="E1048" s="256" t="s">
        <v>1</v>
      </c>
      <c r="F1048" s="257" t="s">
        <v>548</v>
      </c>
      <c r="G1048" s="255"/>
      <c r="H1048" s="258">
        <v>68.5</v>
      </c>
      <c r="I1048" s="259"/>
      <c r="J1048" s="255"/>
      <c r="K1048" s="255"/>
      <c r="L1048" s="260"/>
      <c r="M1048" s="261"/>
      <c r="N1048" s="262"/>
      <c r="O1048" s="262"/>
      <c r="P1048" s="262"/>
      <c r="Q1048" s="262"/>
      <c r="R1048" s="262"/>
      <c r="S1048" s="262"/>
      <c r="T1048" s="26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64" t="s">
        <v>150</v>
      </c>
      <c r="AU1048" s="264" t="s">
        <v>92</v>
      </c>
      <c r="AV1048" s="14" t="s">
        <v>92</v>
      </c>
      <c r="AW1048" s="14" t="s">
        <v>36</v>
      </c>
      <c r="AX1048" s="14" t="s">
        <v>82</v>
      </c>
      <c r="AY1048" s="264" t="s">
        <v>142</v>
      </c>
    </row>
    <row r="1049" s="14" customFormat="1">
      <c r="A1049" s="14"/>
      <c r="B1049" s="254"/>
      <c r="C1049" s="255"/>
      <c r="D1049" s="245" t="s">
        <v>150</v>
      </c>
      <c r="E1049" s="256" t="s">
        <v>1</v>
      </c>
      <c r="F1049" s="257" t="s">
        <v>549</v>
      </c>
      <c r="G1049" s="255"/>
      <c r="H1049" s="258">
        <v>33</v>
      </c>
      <c r="I1049" s="259"/>
      <c r="J1049" s="255"/>
      <c r="K1049" s="255"/>
      <c r="L1049" s="260"/>
      <c r="M1049" s="261"/>
      <c r="N1049" s="262"/>
      <c r="O1049" s="262"/>
      <c r="P1049" s="262"/>
      <c r="Q1049" s="262"/>
      <c r="R1049" s="262"/>
      <c r="S1049" s="262"/>
      <c r="T1049" s="26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64" t="s">
        <v>150</v>
      </c>
      <c r="AU1049" s="264" t="s">
        <v>92</v>
      </c>
      <c r="AV1049" s="14" t="s">
        <v>92</v>
      </c>
      <c r="AW1049" s="14" t="s">
        <v>36</v>
      </c>
      <c r="AX1049" s="14" t="s">
        <v>82</v>
      </c>
      <c r="AY1049" s="264" t="s">
        <v>142</v>
      </c>
    </row>
    <row r="1050" s="13" customFormat="1">
      <c r="A1050" s="13"/>
      <c r="B1050" s="243"/>
      <c r="C1050" s="244"/>
      <c r="D1050" s="245" t="s">
        <v>150</v>
      </c>
      <c r="E1050" s="246" t="s">
        <v>1</v>
      </c>
      <c r="F1050" s="247" t="s">
        <v>532</v>
      </c>
      <c r="G1050" s="244"/>
      <c r="H1050" s="246" t="s">
        <v>1</v>
      </c>
      <c r="I1050" s="248"/>
      <c r="J1050" s="244"/>
      <c r="K1050" s="244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3" t="s">
        <v>150</v>
      </c>
      <c r="AU1050" s="253" t="s">
        <v>92</v>
      </c>
      <c r="AV1050" s="13" t="s">
        <v>87</v>
      </c>
      <c r="AW1050" s="13" t="s">
        <v>36</v>
      </c>
      <c r="AX1050" s="13" t="s">
        <v>82</v>
      </c>
      <c r="AY1050" s="253" t="s">
        <v>142</v>
      </c>
    </row>
    <row r="1051" s="14" customFormat="1">
      <c r="A1051" s="14"/>
      <c r="B1051" s="254"/>
      <c r="C1051" s="255"/>
      <c r="D1051" s="245" t="s">
        <v>150</v>
      </c>
      <c r="E1051" s="256" t="s">
        <v>1</v>
      </c>
      <c r="F1051" s="257" t="s">
        <v>550</v>
      </c>
      <c r="G1051" s="255"/>
      <c r="H1051" s="258">
        <v>47.5</v>
      </c>
      <c r="I1051" s="259"/>
      <c r="J1051" s="255"/>
      <c r="K1051" s="255"/>
      <c r="L1051" s="260"/>
      <c r="M1051" s="261"/>
      <c r="N1051" s="262"/>
      <c r="O1051" s="262"/>
      <c r="P1051" s="262"/>
      <c r="Q1051" s="262"/>
      <c r="R1051" s="262"/>
      <c r="S1051" s="262"/>
      <c r="T1051" s="26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64" t="s">
        <v>150</v>
      </c>
      <c r="AU1051" s="264" t="s">
        <v>92</v>
      </c>
      <c r="AV1051" s="14" t="s">
        <v>92</v>
      </c>
      <c r="AW1051" s="14" t="s">
        <v>36</v>
      </c>
      <c r="AX1051" s="14" t="s">
        <v>82</v>
      </c>
      <c r="AY1051" s="264" t="s">
        <v>142</v>
      </c>
    </row>
    <row r="1052" s="15" customFormat="1">
      <c r="A1052" s="15"/>
      <c r="B1052" s="265"/>
      <c r="C1052" s="266"/>
      <c r="D1052" s="245" t="s">
        <v>150</v>
      </c>
      <c r="E1052" s="267" t="s">
        <v>1</v>
      </c>
      <c r="F1052" s="268" t="s">
        <v>157</v>
      </c>
      <c r="G1052" s="266"/>
      <c r="H1052" s="269">
        <v>149</v>
      </c>
      <c r="I1052" s="270"/>
      <c r="J1052" s="266"/>
      <c r="K1052" s="266"/>
      <c r="L1052" s="271"/>
      <c r="M1052" s="272"/>
      <c r="N1052" s="273"/>
      <c r="O1052" s="273"/>
      <c r="P1052" s="273"/>
      <c r="Q1052" s="273"/>
      <c r="R1052" s="273"/>
      <c r="S1052" s="273"/>
      <c r="T1052" s="274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75" t="s">
        <v>150</v>
      </c>
      <c r="AU1052" s="275" t="s">
        <v>92</v>
      </c>
      <c r="AV1052" s="15" t="s">
        <v>148</v>
      </c>
      <c r="AW1052" s="15" t="s">
        <v>36</v>
      </c>
      <c r="AX1052" s="15" t="s">
        <v>87</v>
      </c>
      <c r="AY1052" s="275" t="s">
        <v>142</v>
      </c>
    </row>
    <row r="1053" s="2" customFormat="1" ht="24" customHeight="1">
      <c r="A1053" s="39"/>
      <c r="B1053" s="40"/>
      <c r="C1053" s="276" t="s">
        <v>932</v>
      </c>
      <c r="D1053" s="276" t="s">
        <v>233</v>
      </c>
      <c r="E1053" s="277" t="s">
        <v>933</v>
      </c>
      <c r="F1053" s="278" t="s">
        <v>934</v>
      </c>
      <c r="G1053" s="279" t="s">
        <v>90</v>
      </c>
      <c r="H1053" s="280">
        <v>68.5</v>
      </c>
      <c r="I1053" s="281"/>
      <c r="J1053" s="282">
        <f>ROUND(I1053*H1053,2)</f>
        <v>0</v>
      </c>
      <c r="K1053" s="278" t="s">
        <v>1</v>
      </c>
      <c r="L1053" s="283"/>
      <c r="M1053" s="284" t="s">
        <v>1</v>
      </c>
      <c r="N1053" s="285" t="s">
        <v>47</v>
      </c>
      <c r="O1053" s="92"/>
      <c r="P1053" s="239">
        <f>O1053*H1053</f>
        <v>0</v>
      </c>
      <c r="Q1053" s="239">
        <v>0.13500000000000001</v>
      </c>
      <c r="R1053" s="239">
        <f>Q1053*H1053</f>
        <v>9.2475000000000005</v>
      </c>
      <c r="S1053" s="239">
        <v>0</v>
      </c>
      <c r="T1053" s="240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41" t="s">
        <v>328</v>
      </c>
      <c r="AT1053" s="241" t="s">
        <v>233</v>
      </c>
      <c r="AU1053" s="241" t="s">
        <v>92</v>
      </c>
      <c r="AY1053" s="18" t="s">
        <v>142</v>
      </c>
      <c r="BE1053" s="242">
        <f>IF(N1053="základní",J1053,0)</f>
        <v>0</v>
      </c>
      <c r="BF1053" s="242">
        <f>IF(N1053="snížená",J1053,0)</f>
        <v>0</v>
      </c>
      <c r="BG1053" s="242">
        <f>IF(N1053="zákl. přenesená",J1053,0)</f>
        <v>0</v>
      </c>
      <c r="BH1053" s="242">
        <f>IF(N1053="sníž. přenesená",J1053,0)</f>
        <v>0</v>
      </c>
      <c r="BI1053" s="242">
        <f>IF(N1053="nulová",J1053,0)</f>
        <v>0</v>
      </c>
      <c r="BJ1053" s="18" t="s">
        <v>87</v>
      </c>
      <c r="BK1053" s="242">
        <f>ROUND(I1053*H1053,2)</f>
        <v>0</v>
      </c>
      <c r="BL1053" s="18" t="s">
        <v>239</v>
      </c>
      <c r="BM1053" s="241" t="s">
        <v>935</v>
      </c>
    </row>
    <row r="1054" s="13" customFormat="1">
      <c r="A1054" s="13"/>
      <c r="B1054" s="243"/>
      <c r="C1054" s="244"/>
      <c r="D1054" s="245" t="s">
        <v>150</v>
      </c>
      <c r="E1054" s="246" t="s">
        <v>1</v>
      </c>
      <c r="F1054" s="247" t="s">
        <v>151</v>
      </c>
      <c r="G1054" s="244"/>
      <c r="H1054" s="246" t="s">
        <v>1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3" t="s">
        <v>150</v>
      </c>
      <c r="AU1054" s="253" t="s">
        <v>92</v>
      </c>
      <c r="AV1054" s="13" t="s">
        <v>87</v>
      </c>
      <c r="AW1054" s="13" t="s">
        <v>36</v>
      </c>
      <c r="AX1054" s="13" t="s">
        <v>82</v>
      </c>
      <c r="AY1054" s="253" t="s">
        <v>142</v>
      </c>
    </row>
    <row r="1055" s="13" customFormat="1">
      <c r="A1055" s="13"/>
      <c r="B1055" s="243"/>
      <c r="C1055" s="244"/>
      <c r="D1055" s="245" t="s">
        <v>150</v>
      </c>
      <c r="E1055" s="246" t="s">
        <v>1</v>
      </c>
      <c r="F1055" s="247" t="s">
        <v>931</v>
      </c>
      <c r="G1055" s="244"/>
      <c r="H1055" s="246" t="s">
        <v>1</v>
      </c>
      <c r="I1055" s="248"/>
      <c r="J1055" s="244"/>
      <c r="K1055" s="244"/>
      <c r="L1055" s="249"/>
      <c r="M1055" s="250"/>
      <c r="N1055" s="251"/>
      <c r="O1055" s="251"/>
      <c r="P1055" s="251"/>
      <c r="Q1055" s="251"/>
      <c r="R1055" s="251"/>
      <c r="S1055" s="251"/>
      <c r="T1055" s="252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3" t="s">
        <v>150</v>
      </c>
      <c r="AU1055" s="253" t="s">
        <v>92</v>
      </c>
      <c r="AV1055" s="13" t="s">
        <v>87</v>
      </c>
      <c r="AW1055" s="13" t="s">
        <v>36</v>
      </c>
      <c r="AX1055" s="13" t="s">
        <v>82</v>
      </c>
      <c r="AY1055" s="253" t="s">
        <v>142</v>
      </c>
    </row>
    <row r="1056" s="13" customFormat="1">
      <c r="A1056" s="13"/>
      <c r="B1056" s="243"/>
      <c r="C1056" s="244"/>
      <c r="D1056" s="245" t="s">
        <v>150</v>
      </c>
      <c r="E1056" s="246" t="s">
        <v>1</v>
      </c>
      <c r="F1056" s="247" t="s">
        <v>529</v>
      </c>
      <c r="G1056" s="244"/>
      <c r="H1056" s="246" t="s">
        <v>1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3" t="s">
        <v>150</v>
      </c>
      <c r="AU1056" s="253" t="s">
        <v>92</v>
      </c>
      <c r="AV1056" s="13" t="s">
        <v>87</v>
      </c>
      <c r="AW1056" s="13" t="s">
        <v>36</v>
      </c>
      <c r="AX1056" s="13" t="s">
        <v>82</v>
      </c>
      <c r="AY1056" s="253" t="s">
        <v>142</v>
      </c>
    </row>
    <row r="1057" s="14" customFormat="1">
      <c r="A1057" s="14"/>
      <c r="B1057" s="254"/>
      <c r="C1057" s="255"/>
      <c r="D1057" s="245" t="s">
        <v>150</v>
      </c>
      <c r="E1057" s="256" t="s">
        <v>1</v>
      </c>
      <c r="F1057" s="257" t="s">
        <v>548</v>
      </c>
      <c r="G1057" s="255"/>
      <c r="H1057" s="258">
        <v>68.5</v>
      </c>
      <c r="I1057" s="259"/>
      <c r="J1057" s="255"/>
      <c r="K1057" s="255"/>
      <c r="L1057" s="260"/>
      <c r="M1057" s="261"/>
      <c r="N1057" s="262"/>
      <c r="O1057" s="262"/>
      <c r="P1057" s="262"/>
      <c r="Q1057" s="262"/>
      <c r="R1057" s="262"/>
      <c r="S1057" s="262"/>
      <c r="T1057" s="26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64" t="s">
        <v>150</v>
      </c>
      <c r="AU1057" s="264" t="s">
        <v>92</v>
      </c>
      <c r="AV1057" s="14" t="s">
        <v>92</v>
      </c>
      <c r="AW1057" s="14" t="s">
        <v>36</v>
      </c>
      <c r="AX1057" s="14" t="s">
        <v>82</v>
      </c>
      <c r="AY1057" s="264" t="s">
        <v>142</v>
      </c>
    </row>
    <row r="1058" s="15" customFormat="1">
      <c r="A1058" s="15"/>
      <c r="B1058" s="265"/>
      <c r="C1058" s="266"/>
      <c r="D1058" s="245" t="s">
        <v>150</v>
      </c>
      <c r="E1058" s="267" t="s">
        <v>1</v>
      </c>
      <c r="F1058" s="268" t="s">
        <v>157</v>
      </c>
      <c r="G1058" s="266"/>
      <c r="H1058" s="269">
        <v>68.5</v>
      </c>
      <c r="I1058" s="270"/>
      <c r="J1058" s="266"/>
      <c r="K1058" s="266"/>
      <c r="L1058" s="271"/>
      <c r="M1058" s="272"/>
      <c r="N1058" s="273"/>
      <c r="O1058" s="273"/>
      <c r="P1058" s="273"/>
      <c r="Q1058" s="273"/>
      <c r="R1058" s="273"/>
      <c r="S1058" s="273"/>
      <c r="T1058" s="274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T1058" s="275" t="s">
        <v>150</v>
      </c>
      <c r="AU1058" s="275" t="s">
        <v>92</v>
      </c>
      <c r="AV1058" s="15" t="s">
        <v>148</v>
      </c>
      <c r="AW1058" s="15" t="s">
        <v>36</v>
      </c>
      <c r="AX1058" s="15" t="s">
        <v>87</v>
      </c>
      <c r="AY1058" s="275" t="s">
        <v>142</v>
      </c>
    </row>
    <row r="1059" s="2" customFormat="1" ht="24" customHeight="1">
      <c r="A1059" s="39"/>
      <c r="B1059" s="40"/>
      <c r="C1059" s="276" t="s">
        <v>936</v>
      </c>
      <c r="D1059" s="276" t="s">
        <v>233</v>
      </c>
      <c r="E1059" s="277" t="s">
        <v>937</v>
      </c>
      <c r="F1059" s="278" t="s">
        <v>938</v>
      </c>
      <c r="G1059" s="279" t="s">
        <v>90</v>
      </c>
      <c r="H1059" s="280">
        <v>80.5</v>
      </c>
      <c r="I1059" s="281"/>
      <c r="J1059" s="282">
        <f>ROUND(I1059*H1059,2)</f>
        <v>0</v>
      </c>
      <c r="K1059" s="278" t="s">
        <v>1</v>
      </c>
      <c r="L1059" s="283"/>
      <c r="M1059" s="284" t="s">
        <v>1</v>
      </c>
      <c r="N1059" s="285" t="s">
        <v>47</v>
      </c>
      <c r="O1059" s="92"/>
      <c r="P1059" s="239">
        <f>O1059*H1059</f>
        <v>0</v>
      </c>
      <c r="Q1059" s="239">
        <v>0.13500000000000001</v>
      </c>
      <c r="R1059" s="239">
        <f>Q1059*H1059</f>
        <v>10.867500000000002</v>
      </c>
      <c r="S1059" s="239">
        <v>0</v>
      </c>
      <c r="T1059" s="240">
        <f>S1059*H1059</f>
        <v>0</v>
      </c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R1059" s="241" t="s">
        <v>328</v>
      </c>
      <c r="AT1059" s="241" t="s">
        <v>233</v>
      </c>
      <c r="AU1059" s="241" t="s">
        <v>92</v>
      </c>
      <c r="AY1059" s="18" t="s">
        <v>142</v>
      </c>
      <c r="BE1059" s="242">
        <f>IF(N1059="základní",J1059,0)</f>
        <v>0</v>
      </c>
      <c r="BF1059" s="242">
        <f>IF(N1059="snížená",J1059,0)</f>
        <v>0</v>
      </c>
      <c r="BG1059" s="242">
        <f>IF(N1059="zákl. přenesená",J1059,0)</f>
        <v>0</v>
      </c>
      <c r="BH1059" s="242">
        <f>IF(N1059="sníž. přenesená",J1059,0)</f>
        <v>0</v>
      </c>
      <c r="BI1059" s="242">
        <f>IF(N1059="nulová",J1059,0)</f>
        <v>0</v>
      </c>
      <c r="BJ1059" s="18" t="s">
        <v>87</v>
      </c>
      <c r="BK1059" s="242">
        <f>ROUND(I1059*H1059,2)</f>
        <v>0</v>
      </c>
      <c r="BL1059" s="18" t="s">
        <v>239</v>
      </c>
      <c r="BM1059" s="241" t="s">
        <v>939</v>
      </c>
    </row>
    <row r="1060" s="13" customFormat="1">
      <c r="A1060" s="13"/>
      <c r="B1060" s="243"/>
      <c r="C1060" s="244"/>
      <c r="D1060" s="245" t="s">
        <v>150</v>
      </c>
      <c r="E1060" s="246" t="s">
        <v>1</v>
      </c>
      <c r="F1060" s="247" t="s">
        <v>151</v>
      </c>
      <c r="G1060" s="244"/>
      <c r="H1060" s="246" t="s">
        <v>1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3" t="s">
        <v>150</v>
      </c>
      <c r="AU1060" s="253" t="s">
        <v>92</v>
      </c>
      <c r="AV1060" s="13" t="s">
        <v>87</v>
      </c>
      <c r="AW1060" s="13" t="s">
        <v>36</v>
      </c>
      <c r="AX1060" s="13" t="s">
        <v>82</v>
      </c>
      <c r="AY1060" s="253" t="s">
        <v>142</v>
      </c>
    </row>
    <row r="1061" s="13" customFormat="1">
      <c r="A1061" s="13"/>
      <c r="B1061" s="243"/>
      <c r="C1061" s="244"/>
      <c r="D1061" s="245" t="s">
        <v>150</v>
      </c>
      <c r="E1061" s="246" t="s">
        <v>1</v>
      </c>
      <c r="F1061" s="247" t="s">
        <v>931</v>
      </c>
      <c r="G1061" s="244"/>
      <c r="H1061" s="246" t="s">
        <v>1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3" t="s">
        <v>150</v>
      </c>
      <c r="AU1061" s="253" t="s">
        <v>92</v>
      </c>
      <c r="AV1061" s="13" t="s">
        <v>87</v>
      </c>
      <c r="AW1061" s="13" t="s">
        <v>36</v>
      </c>
      <c r="AX1061" s="13" t="s">
        <v>82</v>
      </c>
      <c r="AY1061" s="253" t="s">
        <v>142</v>
      </c>
    </row>
    <row r="1062" s="13" customFormat="1">
      <c r="A1062" s="13"/>
      <c r="B1062" s="243"/>
      <c r="C1062" s="244"/>
      <c r="D1062" s="245" t="s">
        <v>150</v>
      </c>
      <c r="E1062" s="246" t="s">
        <v>1</v>
      </c>
      <c r="F1062" s="247" t="s">
        <v>529</v>
      </c>
      <c r="G1062" s="244"/>
      <c r="H1062" s="246" t="s">
        <v>1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3" t="s">
        <v>150</v>
      </c>
      <c r="AU1062" s="253" t="s">
        <v>92</v>
      </c>
      <c r="AV1062" s="13" t="s">
        <v>87</v>
      </c>
      <c r="AW1062" s="13" t="s">
        <v>36</v>
      </c>
      <c r="AX1062" s="13" t="s">
        <v>82</v>
      </c>
      <c r="AY1062" s="253" t="s">
        <v>142</v>
      </c>
    </row>
    <row r="1063" s="14" customFormat="1">
      <c r="A1063" s="14"/>
      <c r="B1063" s="254"/>
      <c r="C1063" s="255"/>
      <c r="D1063" s="245" t="s">
        <v>150</v>
      </c>
      <c r="E1063" s="256" t="s">
        <v>1</v>
      </c>
      <c r="F1063" s="257" t="s">
        <v>549</v>
      </c>
      <c r="G1063" s="255"/>
      <c r="H1063" s="258">
        <v>33</v>
      </c>
      <c r="I1063" s="259"/>
      <c r="J1063" s="255"/>
      <c r="K1063" s="255"/>
      <c r="L1063" s="260"/>
      <c r="M1063" s="261"/>
      <c r="N1063" s="262"/>
      <c r="O1063" s="262"/>
      <c r="P1063" s="262"/>
      <c r="Q1063" s="262"/>
      <c r="R1063" s="262"/>
      <c r="S1063" s="262"/>
      <c r="T1063" s="26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4" t="s">
        <v>150</v>
      </c>
      <c r="AU1063" s="264" t="s">
        <v>92</v>
      </c>
      <c r="AV1063" s="14" t="s">
        <v>92</v>
      </c>
      <c r="AW1063" s="14" t="s">
        <v>36</v>
      </c>
      <c r="AX1063" s="14" t="s">
        <v>82</v>
      </c>
      <c r="AY1063" s="264" t="s">
        <v>142</v>
      </c>
    </row>
    <row r="1064" s="13" customFormat="1">
      <c r="A1064" s="13"/>
      <c r="B1064" s="243"/>
      <c r="C1064" s="244"/>
      <c r="D1064" s="245" t="s">
        <v>150</v>
      </c>
      <c r="E1064" s="246" t="s">
        <v>1</v>
      </c>
      <c r="F1064" s="247" t="s">
        <v>532</v>
      </c>
      <c r="G1064" s="244"/>
      <c r="H1064" s="246" t="s">
        <v>1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3" t="s">
        <v>150</v>
      </c>
      <c r="AU1064" s="253" t="s">
        <v>92</v>
      </c>
      <c r="AV1064" s="13" t="s">
        <v>87</v>
      </c>
      <c r="AW1064" s="13" t="s">
        <v>36</v>
      </c>
      <c r="AX1064" s="13" t="s">
        <v>82</v>
      </c>
      <c r="AY1064" s="253" t="s">
        <v>142</v>
      </c>
    </row>
    <row r="1065" s="14" customFormat="1">
      <c r="A1065" s="14"/>
      <c r="B1065" s="254"/>
      <c r="C1065" s="255"/>
      <c r="D1065" s="245" t="s">
        <v>150</v>
      </c>
      <c r="E1065" s="256" t="s">
        <v>1</v>
      </c>
      <c r="F1065" s="257" t="s">
        <v>550</v>
      </c>
      <c r="G1065" s="255"/>
      <c r="H1065" s="258">
        <v>47.5</v>
      </c>
      <c r="I1065" s="259"/>
      <c r="J1065" s="255"/>
      <c r="K1065" s="255"/>
      <c r="L1065" s="260"/>
      <c r="M1065" s="261"/>
      <c r="N1065" s="262"/>
      <c r="O1065" s="262"/>
      <c r="P1065" s="262"/>
      <c r="Q1065" s="262"/>
      <c r="R1065" s="262"/>
      <c r="S1065" s="262"/>
      <c r="T1065" s="26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64" t="s">
        <v>150</v>
      </c>
      <c r="AU1065" s="264" t="s">
        <v>92</v>
      </c>
      <c r="AV1065" s="14" t="s">
        <v>92</v>
      </c>
      <c r="AW1065" s="14" t="s">
        <v>36</v>
      </c>
      <c r="AX1065" s="14" t="s">
        <v>82</v>
      </c>
      <c r="AY1065" s="264" t="s">
        <v>142</v>
      </c>
    </row>
    <row r="1066" s="15" customFormat="1">
      <c r="A1066" s="15"/>
      <c r="B1066" s="265"/>
      <c r="C1066" s="266"/>
      <c r="D1066" s="245" t="s">
        <v>150</v>
      </c>
      <c r="E1066" s="267" t="s">
        <v>1</v>
      </c>
      <c r="F1066" s="268" t="s">
        <v>157</v>
      </c>
      <c r="G1066" s="266"/>
      <c r="H1066" s="269">
        <v>80.5</v>
      </c>
      <c r="I1066" s="270"/>
      <c r="J1066" s="266"/>
      <c r="K1066" s="266"/>
      <c r="L1066" s="271"/>
      <c r="M1066" s="272"/>
      <c r="N1066" s="273"/>
      <c r="O1066" s="273"/>
      <c r="P1066" s="273"/>
      <c r="Q1066" s="273"/>
      <c r="R1066" s="273"/>
      <c r="S1066" s="273"/>
      <c r="T1066" s="274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T1066" s="275" t="s">
        <v>150</v>
      </c>
      <c r="AU1066" s="275" t="s">
        <v>92</v>
      </c>
      <c r="AV1066" s="15" t="s">
        <v>148</v>
      </c>
      <c r="AW1066" s="15" t="s">
        <v>36</v>
      </c>
      <c r="AX1066" s="15" t="s">
        <v>87</v>
      </c>
      <c r="AY1066" s="275" t="s">
        <v>142</v>
      </c>
    </row>
    <row r="1067" s="2" customFormat="1" ht="24" customHeight="1">
      <c r="A1067" s="39"/>
      <c r="B1067" s="40"/>
      <c r="C1067" s="230" t="s">
        <v>940</v>
      </c>
      <c r="D1067" s="230" t="s">
        <v>144</v>
      </c>
      <c r="E1067" s="231" t="s">
        <v>941</v>
      </c>
      <c r="F1067" s="232" t="s">
        <v>942</v>
      </c>
      <c r="G1067" s="233" t="s">
        <v>706</v>
      </c>
      <c r="H1067" s="297"/>
      <c r="I1067" s="235"/>
      <c r="J1067" s="236">
        <f>ROUND(I1067*H1067,2)</f>
        <v>0</v>
      </c>
      <c r="K1067" s="232" t="s">
        <v>147</v>
      </c>
      <c r="L1067" s="45"/>
      <c r="M1067" s="237" t="s">
        <v>1</v>
      </c>
      <c r="N1067" s="238" t="s">
        <v>47</v>
      </c>
      <c r="O1067" s="92"/>
      <c r="P1067" s="239">
        <f>O1067*H1067</f>
        <v>0</v>
      </c>
      <c r="Q1067" s="239">
        <v>0</v>
      </c>
      <c r="R1067" s="239">
        <f>Q1067*H1067</f>
        <v>0</v>
      </c>
      <c r="S1067" s="239">
        <v>0</v>
      </c>
      <c r="T1067" s="240">
        <f>S1067*H1067</f>
        <v>0</v>
      </c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R1067" s="241" t="s">
        <v>239</v>
      </c>
      <c r="AT1067" s="241" t="s">
        <v>144</v>
      </c>
      <c r="AU1067" s="241" t="s">
        <v>92</v>
      </c>
      <c r="AY1067" s="18" t="s">
        <v>142</v>
      </c>
      <c r="BE1067" s="242">
        <f>IF(N1067="základní",J1067,0)</f>
        <v>0</v>
      </c>
      <c r="BF1067" s="242">
        <f>IF(N1067="snížená",J1067,0)</f>
        <v>0</v>
      </c>
      <c r="BG1067" s="242">
        <f>IF(N1067="zákl. přenesená",J1067,0)</f>
        <v>0</v>
      </c>
      <c r="BH1067" s="242">
        <f>IF(N1067="sníž. přenesená",J1067,0)</f>
        <v>0</v>
      </c>
      <c r="BI1067" s="242">
        <f>IF(N1067="nulová",J1067,0)</f>
        <v>0</v>
      </c>
      <c r="BJ1067" s="18" t="s">
        <v>87</v>
      </c>
      <c r="BK1067" s="242">
        <f>ROUND(I1067*H1067,2)</f>
        <v>0</v>
      </c>
      <c r="BL1067" s="18" t="s">
        <v>239</v>
      </c>
      <c r="BM1067" s="241" t="s">
        <v>943</v>
      </c>
    </row>
    <row r="1068" s="2" customFormat="1" ht="24" customHeight="1">
      <c r="A1068" s="39"/>
      <c r="B1068" s="40"/>
      <c r="C1068" s="230" t="s">
        <v>944</v>
      </c>
      <c r="D1068" s="230" t="s">
        <v>144</v>
      </c>
      <c r="E1068" s="231" t="s">
        <v>945</v>
      </c>
      <c r="F1068" s="232" t="s">
        <v>946</v>
      </c>
      <c r="G1068" s="233" t="s">
        <v>706</v>
      </c>
      <c r="H1068" s="297"/>
      <c r="I1068" s="235"/>
      <c r="J1068" s="236">
        <f>ROUND(I1068*H1068,2)</f>
        <v>0</v>
      </c>
      <c r="K1068" s="232" t="s">
        <v>147</v>
      </c>
      <c r="L1068" s="45"/>
      <c r="M1068" s="237" t="s">
        <v>1</v>
      </c>
      <c r="N1068" s="238" t="s">
        <v>47</v>
      </c>
      <c r="O1068" s="92"/>
      <c r="P1068" s="239">
        <f>O1068*H1068</f>
        <v>0</v>
      </c>
      <c r="Q1068" s="239">
        <v>0</v>
      </c>
      <c r="R1068" s="239">
        <f>Q1068*H1068</f>
        <v>0</v>
      </c>
      <c r="S1068" s="239">
        <v>0</v>
      </c>
      <c r="T1068" s="240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41" t="s">
        <v>239</v>
      </c>
      <c r="AT1068" s="241" t="s">
        <v>144</v>
      </c>
      <c r="AU1068" s="241" t="s">
        <v>92</v>
      </c>
      <c r="AY1068" s="18" t="s">
        <v>142</v>
      </c>
      <c r="BE1068" s="242">
        <f>IF(N1068="základní",J1068,0)</f>
        <v>0</v>
      </c>
      <c r="BF1068" s="242">
        <f>IF(N1068="snížená",J1068,0)</f>
        <v>0</v>
      </c>
      <c r="BG1068" s="242">
        <f>IF(N1068="zákl. přenesená",J1068,0)</f>
        <v>0</v>
      </c>
      <c r="BH1068" s="242">
        <f>IF(N1068="sníž. přenesená",J1068,0)</f>
        <v>0</v>
      </c>
      <c r="BI1068" s="242">
        <f>IF(N1068="nulová",J1068,0)</f>
        <v>0</v>
      </c>
      <c r="BJ1068" s="18" t="s">
        <v>87</v>
      </c>
      <c r="BK1068" s="242">
        <f>ROUND(I1068*H1068,2)</f>
        <v>0</v>
      </c>
      <c r="BL1068" s="18" t="s">
        <v>239</v>
      </c>
      <c r="BM1068" s="241" t="s">
        <v>947</v>
      </c>
    </row>
    <row r="1069" s="12" customFormat="1" ht="22.8" customHeight="1">
      <c r="A1069" s="12"/>
      <c r="B1069" s="214"/>
      <c r="C1069" s="215"/>
      <c r="D1069" s="216" t="s">
        <v>81</v>
      </c>
      <c r="E1069" s="228" t="s">
        <v>948</v>
      </c>
      <c r="F1069" s="228" t="s">
        <v>949</v>
      </c>
      <c r="G1069" s="215"/>
      <c r="H1069" s="215"/>
      <c r="I1069" s="218"/>
      <c r="J1069" s="229">
        <f>BK1069</f>
        <v>0</v>
      </c>
      <c r="K1069" s="215"/>
      <c r="L1069" s="220"/>
      <c r="M1069" s="221"/>
      <c r="N1069" s="222"/>
      <c r="O1069" s="222"/>
      <c r="P1069" s="223">
        <f>SUM(P1070:P1105)</f>
        <v>0</v>
      </c>
      <c r="Q1069" s="222"/>
      <c r="R1069" s="223">
        <f>SUM(R1070:R1105)</f>
        <v>0.016802499999999998</v>
      </c>
      <c r="S1069" s="222"/>
      <c r="T1069" s="224">
        <f>SUM(T1070:T1105)</f>
        <v>0</v>
      </c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R1069" s="225" t="s">
        <v>92</v>
      </c>
      <c r="AT1069" s="226" t="s">
        <v>81</v>
      </c>
      <c r="AU1069" s="226" t="s">
        <v>87</v>
      </c>
      <c r="AY1069" s="225" t="s">
        <v>142</v>
      </c>
      <c r="BK1069" s="227">
        <f>SUM(BK1070:BK1105)</f>
        <v>0</v>
      </c>
    </row>
    <row r="1070" s="2" customFormat="1" ht="24" customHeight="1">
      <c r="A1070" s="39"/>
      <c r="B1070" s="40"/>
      <c r="C1070" s="230" t="s">
        <v>950</v>
      </c>
      <c r="D1070" s="230" t="s">
        <v>144</v>
      </c>
      <c r="E1070" s="231" t="s">
        <v>951</v>
      </c>
      <c r="F1070" s="232" t="s">
        <v>952</v>
      </c>
      <c r="G1070" s="233" t="s">
        <v>90</v>
      </c>
      <c r="H1070" s="234">
        <v>35.75</v>
      </c>
      <c r="I1070" s="235"/>
      <c r="J1070" s="236">
        <f>ROUND(I1070*H1070,2)</f>
        <v>0</v>
      </c>
      <c r="K1070" s="232" t="s">
        <v>147</v>
      </c>
      <c r="L1070" s="45"/>
      <c r="M1070" s="237" t="s">
        <v>1</v>
      </c>
      <c r="N1070" s="238" t="s">
        <v>47</v>
      </c>
      <c r="O1070" s="92"/>
      <c r="P1070" s="239">
        <f>O1070*H1070</f>
        <v>0</v>
      </c>
      <c r="Q1070" s="239">
        <v>6.9999999999999994E-05</v>
      </c>
      <c r="R1070" s="239">
        <f>Q1070*H1070</f>
        <v>0.0025025</v>
      </c>
      <c r="S1070" s="239">
        <v>0</v>
      </c>
      <c r="T1070" s="240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41" t="s">
        <v>239</v>
      </c>
      <c r="AT1070" s="241" t="s">
        <v>144</v>
      </c>
      <c r="AU1070" s="241" t="s">
        <v>92</v>
      </c>
      <c r="AY1070" s="18" t="s">
        <v>142</v>
      </c>
      <c r="BE1070" s="242">
        <f>IF(N1070="základní",J1070,0)</f>
        <v>0</v>
      </c>
      <c r="BF1070" s="242">
        <f>IF(N1070="snížená",J1070,0)</f>
        <v>0</v>
      </c>
      <c r="BG1070" s="242">
        <f>IF(N1070="zákl. přenesená",J1070,0)</f>
        <v>0</v>
      </c>
      <c r="BH1070" s="242">
        <f>IF(N1070="sníž. přenesená",J1070,0)</f>
        <v>0</v>
      </c>
      <c r="BI1070" s="242">
        <f>IF(N1070="nulová",J1070,0)</f>
        <v>0</v>
      </c>
      <c r="BJ1070" s="18" t="s">
        <v>87</v>
      </c>
      <c r="BK1070" s="242">
        <f>ROUND(I1070*H1070,2)</f>
        <v>0</v>
      </c>
      <c r="BL1070" s="18" t="s">
        <v>239</v>
      </c>
      <c r="BM1070" s="241" t="s">
        <v>953</v>
      </c>
    </row>
    <row r="1071" s="13" customFormat="1">
      <c r="A1071" s="13"/>
      <c r="B1071" s="243"/>
      <c r="C1071" s="244"/>
      <c r="D1071" s="245" t="s">
        <v>150</v>
      </c>
      <c r="E1071" s="246" t="s">
        <v>1</v>
      </c>
      <c r="F1071" s="247" t="s">
        <v>151</v>
      </c>
      <c r="G1071" s="244"/>
      <c r="H1071" s="246" t="s">
        <v>1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3" t="s">
        <v>150</v>
      </c>
      <c r="AU1071" s="253" t="s">
        <v>92</v>
      </c>
      <c r="AV1071" s="13" t="s">
        <v>87</v>
      </c>
      <c r="AW1071" s="13" t="s">
        <v>36</v>
      </c>
      <c r="AX1071" s="13" t="s">
        <v>82</v>
      </c>
      <c r="AY1071" s="253" t="s">
        <v>142</v>
      </c>
    </row>
    <row r="1072" s="13" customFormat="1">
      <c r="A1072" s="13"/>
      <c r="B1072" s="243"/>
      <c r="C1072" s="244"/>
      <c r="D1072" s="245" t="s">
        <v>150</v>
      </c>
      <c r="E1072" s="246" t="s">
        <v>1</v>
      </c>
      <c r="F1072" s="247" t="s">
        <v>816</v>
      </c>
      <c r="G1072" s="244"/>
      <c r="H1072" s="246" t="s">
        <v>1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3" t="s">
        <v>150</v>
      </c>
      <c r="AU1072" s="253" t="s">
        <v>92</v>
      </c>
      <c r="AV1072" s="13" t="s">
        <v>87</v>
      </c>
      <c r="AW1072" s="13" t="s">
        <v>36</v>
      </c>
      <c r="AX1072" s="13" t="s">
        <v>82</v>
      </c>
      <c r="AY1072" s="253" t="s">
        <v>142</v>
      </c>
    </row>
    <row r="1073" s="13" customFormat="1">
      <c r="A1073" s="13"/>
      <c r="B1073" s="243"/>
      <c r="C1073" s="244"/>
      <c r="D1073" s="245" t="s">
        <v>150</v>
      </c>
      <c r="E1073" s="246" t="s">
        <v>1</v>
      </c>
      <c r="F1073" s="247" t="s">
        <v>817</v>
      </c>
      <c r="G1073" s="244"/>
      <c r="H1073" s="246" t="s">
        <v>1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3" t="s">
        <v>150</v>
      </c>
      <c r="AU1073" s="253" t="s">
        <v>92</v>
      </c>
      <c r="AV1073" s="13" t="s">
        <v>87</v>
      </c>
      <c r="AW1073" s="13" t="s">
        <v>36</v>
      </c>
      <c r="AX1073" s="13" t="s">
        <v>82</v>
      </c>
      <c r="AY1073" s="253" t="s">
        <v>142</v>
      </c>
    </row>
    <row r="1074" s="14" customFormat="1">
      <c r="A1074" s="14"/>
      <c r="B1074" s="254"/>
      <c r="C1074" s="255"/>
      <c r="D1074" s="245" t="s">
        <v>150</v>
      </c>
      <c r="E1074" s="256" t="s">
        <v>1</v>
      </c>
      <c r="F1074" s="257" t="s">
        <v>954</v>
      </c>
      <c r="G1074" s="255"/>
      <c r="H1074" s="258">
        <v>8</v>
      </c>
      <c r="I1074" s="259"/>
      <c r="J1074" s="255"/>
      <c r="K1074" s="255"/>
      <c r="L1074" s="260"/>
      <c r="M1074" s="261"/>
      <c r="N1074" s="262"/>
      <c r="O1074" s="262"/>
      <c r="P1074" s="262"/>
      <c r="Q1074" s="262"/>
      <c r="R1074" s="262"/>
      <c r="S1074" s="262"/>
      <c r="T1074" s="26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64" t="s">
        <v>150</v>
      </c>
      <c r="AU1074" s="264" t="s">
        <v>92</v>
      </c>
      <c r="AV1074" s="14" t="s">
        <v>92</v>
      </c>
      <c r="AW1074" s="14" t="s">
        <v>36</v>
      </c>
      <c r="AX1074" s="14" t="s">
        <v>82</v>
      </c>
      <c r="AY1074" s="264" t="s">
        <v>142</v>
      </c>
    </row>
    <row r="1075" s="14" customFormat="1">
      <c r="A1075" s="14"/>
      <c r="B1075" s="254"/>
      <c r="C1075" s="255"/>
      <c r="D1075" s="245" t="s">
        <v>150</v>
      </c>
      <c r="E1075" s="256" t="s">
        <v>1</v>
      </c>
      <c r="F1075" s="257" t="s">
        <v>955</v>
      </c>
      <c r="G1075" s="255"/>
      <c r="H1075" s="258">
        <v>11.25</v>
      </c>
      <c r="I1075" s="259"/>
      <c r="J1075" s="255"/>
      <c r="K1075" s="255"/>
      <c r="L1075" s="260"/>
      <c r="M1075" s="261"/>
      <c r="N1075" s="262"/>
      <c r="O1075" s="262"/>
      <c r="P1075" s="262"/>
      <c r="Q1075" s="262"/>
      <c r="R1075" s="262"/>
      <c r="S1075" s="262"/>
      <c r="T1075" s="26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4" t="s">
        <v>150</v>
      </c>
      <c r="AU1075" s="264" t="s">
        <v>92</v>
      </c>
      <c r="AV1075" s="14" t="s">
        <v>92</v>
      </c>
      <c r="AW1075" s="14" t="s">
        <v>36</v>
      </c>
      <c r="AX1075" s="14" t="s">
        <v>82</v>
      </c>
      <c r="AY1075" s="264" t="s">
        <v>142</v>
      </c>
    </row>
    <row r="1076" s="14" customFormat="1">
      <c r="A1076" s="14"/>
      <c r="B1076" s="254"/>
      <c r="C1076" s="255"/>
      <c r="D1076" s="245" t="s">
        <v>150</v>
      </c>
      <c r="E1076" s="256" t="s">
        <v>1</v>
      </c>
      <c r="F1076" s="257" t="s">
        <v>956</v>
      </c>
      <c r="G1076" s="255"/>
      <c r="H1076" s="258">
        <v>6.5</v>
      </c>
      <c r="I1076" s="259"/>
      <c r="J1076" s="255"/>
      <c r="K1076" s="255"/>
      <c r="L1076" s="260"/>
      <c r="M1076" s="261"/>
      <c r="N1076" s="262"/>
      <c r="O1076" s="262"/>
      <c r="P1076" s="262"/>
      <c r="Q1076" s="262"/>
      <c r="R1076" s="262"/>
      <c r="S1076" s="262"/>
      <c r="T1076" s="26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64" t="s">
        <v>150</v>
      </c>
      <c r="AU1076" s="264" t="s">
        <v>92</v>
      </c>
      <c r="AV1076" s="14" t="s">
        <v>92</v>
      </c>
      <c r="AW1076" s="14" t="s">
        <v>36</v>
      </c>
      <c r="AX1076" s="14" t="s">
        <v>82</v>
      </c>
      <c r="AY1076" s="264" t="s">
        <v>142</v>
      </c>
    </row>
    <row r="1077" s="14" customFormat="1">
      <c r="A1077" s="14"/>
      <c r="B1077" s="254"/>
      <c r="C1077" s="255"/>
      <c r="D1077" s="245" t="s">
        <v>150</v>
      </c>
      <c r="E1077" s="256" t="s">
        <v>1</v>
      </c>
      <c r="F1077" s="257" t="s">
        <v>957</v>
      </c>
      <c r="G1077" s="255"/>
      <c r="H1077" s="258">
        <v>10</v>
      </c>
      <c r="I1077" s="259"/>
      <c r="J1077" s="255"/>
      <c r="K1077" s="255"/>
      <c r="L1077" s="260"/>
      <c r="M1077" s="261"/>
      <c r="N1077" s="262"/>
      <c r="O1077" s="262"/>
      <c r="P1077" s="262"/>
      <c r="Q1077" s="262"/>
      <c r="R1077" s="262"/>
      <c r="S1077" s="262"/>
      <c r="T1077" s="26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64" t="s">
        <v>150</v>
      </c>
      <c r="AU1077" s="264" t="s">
        <v>92</v>
      </c>
      <c r="AV1077" s="14" t="s">
        <v>92</v>
      </c>
      <c r="AW1077" s="14" t="s">
        <v>36</v>
      </c>
      <c r="AX1077" s="14" t="s">
        <v>82</v>
      </c>
      <c r="AY1077" s="264" t="s">
        <v>142</v>
      </c>
    </row>
    <row r="1078" s="15" customFormat="1">
      <c r="A1078" s="15"/>
      <c r="B1078" s="265"/>
      <c r="C1078" s="266"/>
      <c r="D1078" s="245" t="s">
        <v>150</v>
      </c>
      <c r="E1078" s="267" t="s">
        <v>1</v>
      </c>
      <c r="F1078" s="268" t="s">
        <v>157</v>
      </c>
      <c r="G1078" s="266"/>
      <c r="H1078" s="269">
        <v>35.75</v>
      </c>
      <c r="I1078" s="270"/>
      <c r="J1078" s="266"/>
      <c r="K1078" s="266"/>
      <c r="L1078" s="271"/>
      <c r="M1078" s="272"/>
      <c r="N1078" s="273"/>
      <c r="O1078" s="273"/>
      <c r="P1078" s="273"/>
      <c r="Q1078" s="273"/>
      <c r="R1078" s="273"/>
      <c r="S1078" s="273"/>
      <c r="T1078" s="274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75" t="s">
        <v>150</v>
      </c>
      <c r="AU1078" s="275" t="s">
        <v>92</v>
      </c>
      <c r="AV1078" s="15" t="s">
        <v>148</v>
      </c>
      <c r="AW1078" s="15" t="s">
        <v>36</v>
      </c>
      <c r="AX1078" s="15" t="s">
        <v>87</v>
      </c>
      <c r="AY1078" s="275" t="s">
        <v>142</v>
      </c>
    </row>
    <row r="1079" s="2" customFormat="1" ht="24" customHeight="1">
      <c r="A1079" s="39"/>
      <c r="B1079" s="40"/>
      <c r="C1079" s="230" t="s">
        <v>958</v>
      </c>
      <c r="D1079" s="230" t="s">
        <v>144</v>
      </c>
      <c r="E1079" s="231" t="s">
        <v>959</v>
      </c>
      <c r="F1079" s="232" t="s">
        <v>960</v>
      </c>
      <c r="G1079" s="233" t="s">
        <v>90</v>
      </c>
      <c r="H1079" s="234">
        <v>35.75</v>
      </c>
      <c r="I1079" s="235"/>
      <c r="J1079" s="236">
        <f>ROUND(I1079*H1079,2)</f>
        <v>0</v>
      </c>
      <c r="K1079" s="232" t="s">
        <v>1</v>
      </c>
      <c r="L1079" s="45"/>
      <c r="M1079" s="237" t="s">
        <v>1</v>
      </c>
      <c r="N1079" s="238" t="s">
        <v>47</v>
      </c>
      <c r="O1079" s="92"/>
      <c r="P1079" s="239">
        <f>O1079*H1079</f>
        <v>0</v>
      </c>
      <c r="Q1079" s="239">
        <v>0.00013999999999999999</v>
      </c>
      <c r="R1079" s="239">
        <f>Q1079*H1079</f>
        <v>0.0050049999999999999</v>
      </c>
      <c r="S1079" s="239">
        <v>0</v>
      </c>
      <c r="T1079" s="240">
        <f>S1079*H1079</f>
        <v>0</v>
      </c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R1079" s="241" t="s">
        <v>239</v>
      </c>
      <c r="AT1079" s="241" t="s">
        <v>144</v>
      </c>
      <c r="AU1079" s="241" t="s">
        <v>92</v>
      </c>
      <c r="AY1079" s="18" t="s">
        <v>142</v>
      </c>
      <c r="BE1079" s="242">
        <f>IF(N1079="základní",J1079,0)</f>
        <v>0</v>
      </c>
      <c r="BF1079" s="242">
        <f>IF(N1079="snížená",J1079,0)</f>
        <v>0</v>
      </c>
      <c r="BG1079" s="242">
        <f>IF(N1079="zákl. přenesená",J1079,0)</f>
        <v>0</v>
      </c>
      <c r="BH1079" s="242">
        <f>IF(N1079="sníž. přenesená",J1079,0)</f>
        <v>0</v>
      </c>
      <c r="BI1079" s="242">
        <f>IF(N1079="nulová",J1079,0)</f>
        <v>0</v>
      </c>
      <c r="BJ1079" s="18" t="s">
        <v>87</v>
      </c>
      <c r="BK1079" s="242">
        <f>ROUND(I1079*H1079,2)</f>
        <v>0</v>
      </c>
      <c r="BL1079" s="18" t="s">
        <v>239</v>
      </c>
      <c r="BM1079" s="241" t="s">
        <v>961</v>
      </c>
    </row>
    <row r="1080" s="13" customFormat="1">
      <c r="A1080" s="13"/>
      <c r="B1080" s="243"/>
      <c r="C1080" s="244"/>
      <c r="D1080" s="245" t="s">
        <v>150</v>
      </c>
      <c r="E1080" s="246" t="s">
        <v>1</v>
      </c>
      <c r="F1080" s="247" t="s">
        <v>151</v>
      </c>
      <c r="G1080" s="244"/>
      <c r="H1080" s="246" t="s">
        <v>1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3" t="s">
        <v>150</v>
      </c>
      <c r="AU1080" s="253" t="s">
        <v>92</v>
      </c>
      <c r="AV1080" s="13" t="s">
        <v>87</v>
      </c>
      <c r="AW1080" s="13" t="s">
        <v>36</v>
      </c>
      <c r="AX1080" s="13" t="s">
        <v>82</v>
      </c>
      <c r="AY1080" s="253" t="s">
        <v>142</v>
      </c>
    </row>
    <row r="1081" s="13" customFormat="1">
      <c r="A1081" s="13"/>
      <c r="B1081" s="243"/>
      <c r="C1081" s="244"/>
      <c r="D1081" s="245" t="s">
        <v>150</v>
      </c>
      <c r="E1081" s="246" t="s">
        <v>1</v>
      </c>
      <c r="F1081" s="247" t="s">
        <v>816</v>
      </c>
      <c r="G1081" s="244"/>
      <c r="H1081" s="246" t="s">
        <v>1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3" t="s">
        <v>150</v>
      </c>
      <c r="AU1081" s="253" t="s">
        <v>92</v>
      </c>
      <c r="AV1081" s="13" t="s">
        <v>87</v>
      </c>
      <c r="AW1081" s="13" t="s">
        <v>36</v>
      </c>
      <c r="AX1081" s="13" t="s">
        <v>82</v>
      </c>
      <c r="AY1081" s="253" t="s">
        <v>142</v>
      </c>
    </row>
    <row r="1082" s="13" customFormat="1">
      <c r="A1082" s="13"/>
      <c r="B1082" s="243"/>
      <c r="C1082" s="244"/>
      <c r="D1082" s="245" t="s">
        <v>150</v>
      </c>
      <c r="E1082" s="246" t="s">
        <v>1</v>
      </c>
      <c r="F1082" s="247" t="s">
        <v>817</v>
      </c>
      <c r="G1082" s="244"/>
      <c r="H1082" s="246" t="s">
        <v>1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3" t="s">
        <v>150</v>
      </c>
      <c r="AU1082" s="253" t="s">
        <v>92</v>
      </c>
      <c r="AV1082" s="13" t="s">
        <v>87</v>
      </c>
      <c r="AW1082" s="13" t="s">
        <v>36</v>
      </c>
      <c r="AX1082" s="13" t="s">
        <v>82</v>
      </c>
      <c r="AY1082" s="253" t="s">
        <v>142</v>
      </c>
    </row>
    <row r="1083" s="14" customFormat="1">
      <c r="A1083" s="14"/>
      <c r="B1083" s="254"/>
      <c r="C1083" s="255"/>
      <c r="D1083" s="245" t="s">
        <v>150</v>
      </c>
      <c r="E1083" s="256" t="s">
        <v>1</v>
      </c>
      <c r="F1083" s="257" t="s">
        <v>954</v>
      </c>
      <c r="G1083" s="255"/>
      <c r="H1083" s="258">
        <v>8</v>
      </c>
      <c r="I1083" s="259"/>
      <c r="J1083" s="255"/>
      <c r="K1083" s="255"/>
      <c r="L1083" s="260"/>
      <c r="M1083" s="261"/>
      <c r="N1083" s="262"/>
      <c r="O1083" s="262"/>
      <c r="P1083" s="262"/>
      <c r="Q1083" s="262"/>
      <c r="R1083" s="262"/>
      <c r="S1083" s="262"/>
      <c r="T1083" s="26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64" t="s">
        <v>150</v>
      </c>
      <c r="AU1083" s="264" t="s">
        <v>92</v>
      </c>
      <c r="AV1083" s="14" t="s">
        <v>92</v>
      </c>
      <c r="AW1083" s="14" t="s">
        <v>36</v>
      </c>
      <c r="AX1083" s="14" t="s">
        <v>82</v>
      </c>
      <c r="AY1083" s="264" t="s">
        <v>142</v>
      </c>
    </row>
    <row r="1084" s="14" customFormat="1">
      <c r="A1084" s="14"/>
      <c r="B1084" s="254"/>
      <c r="C1084" s="255"/>
      <c r="D1084" s="245" t="s">
        <v>150</v>
      </c>
      <c r="E1084" s="256" t="s">
        <v>1</v>
      </c>
      <c r="F1084" s="257" t="s">
        <v>955</v>
      </c>
      <c r="G1084" s="255"/>
      <c r="H1084" s="258">
        <v>11.25</v>
      </c>
      <c r="I1084" s="259"/>
      <c r="J1084" s="255"/>
      <c r="K1084" s="255"/>
      <c r="L1084" s="260"/>
      <c r="M1084" s="261"/>
      <c r="N1084" s="262"/>
      <c r="O1084" s="262"/>
      <c r="P1084" s="262"/>
      <c r="Q1084" s="262"/>
      <c r="R1084" s="262"/>
      <c r="S1084" s="262"/>
      <c r="T1084" s="26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64" t="s">
        <v>150</v>
      </c>
      <c r="AU1084" s="264" t="s">
        <v>92</v>
      </c>
      <c r="AV1084" s="14" t="s">
        <v>92</v>
      </c>
      <c r="AW1084" s="14" t="s">
        <v>36</v>
      </c>
      <c r="AX1084" s="14" t="s">
        <v>82</v>
      </c>
      <c r="AY1084" s="264" t="s">
        <v>142</v>
      </c>
    </row>
    <row r="1085" s="14" customFormat="1">
      <c r="A1085" s="14"/>
      <c r="B1085" s="254"/>
      <c r="C1085" s="255"/>
      <c r="D1085" s="245" t="s">
        <v>150</v>
      </c>
      <c r="E1085" s="256" t="s">
        <v>1</v>
      </c>
      <c r="F1085" s="257" t="s">
        <v>956</v>
      </c>
      <c r="G1085" s="255"/>
      <c r="H1085" s="258">
        <v>6.5</v>
      </c>
      <c r="I1085" s="259"/>
      <c r="J1085" s="255"/>
      <c r="K1085" s="255"/>
      <c r="L1085" s="260"/>
      <c r="M1085" s="261"/>
      <c r="N1085" s="262"/>
      <c r="O1085" s="262"/>
      <c r="P1085" s="262"/>
      <c r="Q1085" s="262"/>
      <c r="R1085" s="262"/>
      <c r="S1085" s="262"/>
      <c r="T1085" s="26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4" t="s">
        <v>150</v>
      </c>
      <c r="AU1085" s="264" t="s">
        <v>92</v>
      </c>
      <c r="AV1085" s="14" t="s">
        <v>92</v>
      </c>
      <c r="AW1085" s="14" t="s">
        <v>36</v>
      </c>
      <c r="AX1085" s="14" t="s">
        <v>82</v>
      </c>
      <c r="AY1085" s="264" t="s">
        <v>142</v>
      </c>
    </row>
    <row r="1086" s="14" customFormat="1">
      <c r="A1086" s="14"/>
      <c r="B1086" s="254"/>
      <c r="C1086" s="255"/>
      <c r="D1086" s="245" t="s">
        <v>150</v>
      </c>
      <c r="E1086" s="256" t="s">
        <v>1</v>
      </c>
      <c r="F1086" s="257" t="s">
        <v>957</v>
      </c>
      <c r="G1086" s="255"/>
      <c r="H1086" s="258">
        <v>10</v>
      </c>
      <c r="I1086" s="259"/>
      <c r="J1086" s="255"/>
      <c r="K1086" s="255"/>
      <c r="L1086" s="260"/>
      <c r="M1086" s="261"/>
      <c r="N1086" s="262"/>
      <c r="O1086" s="262"/>
      <c r="P1086" s="262"/>
      <c r="Q1086" s="262"/>
      <c r="R1086" s="262"/>
      <c r="S1086" s="262"/>
      <c r="T1086" s="26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4" t="s">
        <v>150</v>
      </c>
      <c r="AU1086" s="264" t="s">
        <v>92</v>
      </c>
      <c r="AV1086" s="14" t="s">
        <v>92</v>
      </c>
      <c r="AW1086" s="14" t="s">
        <v>36</v>
      </c>
      <c r="AX1086" s="14" t="s">
        <v>82</v>
      </c>
      <c r="AY1086" s="264" t="s">
        <v>142</v>
      </c>
    </row>
    <row r="1087" s="15" customFormat="1">
      <c r="A1087" s="15"/>
      <c r="B1087" s="265"/>
      <c r="C1087" s="266"/>
      <c r="D1087" s="245" t="s">
        <v>150</v>
      </c>
      <c r="E1087" s="267" t="s">
        <v>1</v>
      </c>
      <c r="F1087" s="268" t="s">
        <v>157</v>
      </c>
      <c r="G1087" s="266"/>
      <c r="H1087" s="269">
        <v>35.75</v>
      </c>
      <c r="I1087" s="270"/>
      <c r="J1087" s="266"/>
      <c r="K1087" s="266"/>
      <c r="L1087" s="271"/>
      <c r="M1087" s="272"/>
      <c r="N1087" s="273"/>
      <c r="O1087" s="273"/>
      <c r="P1087" s="273"/>
      <c r="Q1087" s="273"/>
      <c r="R1087" s="273"/>
      <c r="S1087" s="273"/>
      <c r="T1087" s="274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75" t="s">
        <v>150</v>
      </c>
      <c r="AU1087" s="275" t="s">
        <v>92</v>
      </c>
      <c r="AV1087" s="15" t="s">
        <v>148</v>
      </c>
      <c r="AW1087" s="15" t="s">
        <v>36</v>
      </c>
      <c r="AX1087" s="15" t="s">
        <v>87</v>
      </c>
      <c r="AY1087" s="275" t="s">
        <v>142</v>
      </c>
    </row>
    <row r="1088" s="2" customFormat="1" ht="24" customHeight="1">
      <c r="A1088" s="39"/>
      <c r="B1088" s="40"/>
      <c r="C1088" s="230" t="s">
        <v>962</v>
      </c>
      <c r="D1088" s="230" t="s">
        <v>144</v>
      </c>
      <c r="E1088" s="231" t="s">
        <v>963</v>
      </c>
      <c r="F1088" s="232" t="s">
        <v>964</v>
      </c>
      <c r="G1088" s="233" t="s">
        <v>90</v>
      </c>
      <c r="H1088" s="234">
        <v>35.75</v>
      </c>
      <c r="I1088" s="235"/>
      <c r="J1088" s="236">
        <f>ROUND(I1088*H1088,2)</f>
        <v>0</v>
      </c>
      <c r="K1088" s="232" t="s">
        <v>147</v>
      </c>
      <c r="L1088" s="45"/>
      <c r="M1088" s="237" t="s">
        <v>1</v>
      </c>
      <c r="N1088" s="238" t="s">
        <v>47</v>
      </c>
      <c r="O1088" s="92"/>
      <c r="P1088" s="239">
        <f>O1088*H1088</f>
        <v>0</v>
      </c>
      <c r="Q1088" s="239">
        <v>0.00012999999999999999</v>
      </c>
      <c r="R1088" s="239">
        <f>Q1088*H1088</f>
        <v>0.0046474999999999997</v>
      </c>
      <c r="S1088" s="239">
        <v>0</v>
      </c>
      <c r="T1088" s="240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41" t="s">
        <v>239</v>
      </c>
      <c r="AT1088" s="241" t="s">
        <v>144</v>
      </c>
      <c r="AU1088" s="241" t="s">
        <v>92</v>
      </c>
      <c r="AY1088" s="18" t="s">
        <v>142</v>
      </c>
      <c r="BE1088" s="242">
        <f>IF(N1088="základní",J1088,0)</f>
        <v>0</v>
      </c>
      <c r="BF1088" s="242">
        <f>IF(N1088="snížená",J1088,0)</f>
        <v>0</v>
      </c>
      <c r="BG1088" s="242">
        <f>IF(N1088="zákl. přenesená",J1088,0)</f>
        <v>0</v>
      </c>
      <c r="BH1088" s="242">
        <f>IF(N1088="sníž. přenesená",J1088,0)</f>
        <v>0</v>
      </c>
      <c r="BI1088" s="242">
        <f>IF(N1088="nulová",J1088,0)</f>
        <v>0</v>
      </c>
      <c r="BJ1088" s="18" t="s">
        <v>87</v>
      </c>
      <c r="BK1088" s="242">
        <f>ROUND(I1088*H1088,2)</f>
        <v>0</v>
      </c>
      <c r="BL1088" s="18" t="s">
        <v>239</v>
      </c>
      <c r="BM1088" s="241" t="s">
        <v>965</v>
      </c>
    </row>
    <row r="1089" s="13" customFormat="1">
      <c r="A1089" s="13"/>
      <c r="B1089" s="243"/>
      <c r="C1089" s="244"/>
      <c r="D1089" s="245" t="s">
        <v>150</v>
      </c>
      <c r="E1089" s="246" t="s">
        <v>1</v>
      </c>
      <c r="F1089" s="247" t="s">
        <v>151</v>
      </c>
      <c r="G1089" s="244"/>
      <c r="H1089" s="246" t="s">
        <v>1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3" t="s">
        <v>150</v>
      </c>
      <c r="AU1089" s="253" t="s">
        <v>92</v>
      </c>
      <c r="AV1089" s="13" t="s">
        <v>87</v>
      </c>
      <c r="AW1089" s="13" t="s">
        <v>36</v>
      </c>
      <c r="AX1089" s="13" t="s">
        <v>82</v>
      </c>
      <c r="AY1089" s="253" t="s">
        <v>142</v>
      </c>
    </row>
    <row r="1090" s="13" customFormat="1">
      <c r="A1090" s="13"/>
      <c r="B1090" s="243"/>
      <c r="C1090" s="244"/>
      <c r="D1090" s="245" t="s">
        <v>150</v>
      </c>
      <c r="E1090" s="246" t="s">
        <v>1</v>
      </c>
      <c r="F1090" s="247" t="s">
        <v>816</v>
      </c>
      <c r="G1090" s="244"/>
      <c r="H1090" s="246" t="s">
        <v>1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3" t="s">
        <v>150</v>
      </c>
      <c r="AU1090" s="253" t="s">
        <v>92</v>
      </c>
      <c r="AV1090" s="13" t="s">
        <v>87</v>
      </c>
      <c r="AW1090" s="13" t="s">
        <v>36</v>
      </c>
      <c r="AX1090" s="13" t="s">
        <v>82</v>
      </c>
      <c r="AY1090" s="253" t="s">
        <v>142</v>
      </c>
    </row>
    <row r="1091" s="13" customFormat="1">
      <c r="A1091" s="13"/>
      <c r="B1091" s="243"/>
      <c r="C1091" s="244"/>
      <c r="D1091" s="245" t="s">
        <v>150</v>
      </c>
      <c r="E1091" s="246" t="s">
        <v>1</v>
      </c>
      <c r="F1091" s="247" t="s">
        <v>817</v>
      </c>
      <c r="G1091" s="244"/>
      <c r="H1091" s="246" t="s">
        <v>1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3" t="s">
        <v>150</v>
      </c>
      <c r="AU1091" s="253" t="s">
        <v>92</v>
      </c>
      <c r="AV1091" s="13" t="s">
        <v>87</v>
      </c>
      <c r="AW1091" s="13" t="s">
        <v>36</v>
      </c>
      <c r="AX1091" s="13" t="s">
        <v>82</v>
      </c>
      <c r="AY1091" s="253" t="s">
        <v>142</v>
      </c>
    </row>
    <row r="1092" s="14" customFormat="1">
      <c r="A1092" s="14"/>
      <c r="B1092" s="254"/>
      <c r="C1092" s="255"/>
      <c r="D1092" s="245" t="s">
        <v>150</v>
      </c>
      <c r="E1092" s="256" t="s">
        <v>1</v>
      </c>
      <c r="F1092" s="257" t="s">
        <v>954</v>
      </c>
      <c r="G1092" s="255"/>
      <c r="H1092" s="258">
        <v>8</v>
      </c>
      <c r="I1092" s="259"/>
      <c r="J1092" s="255"/>
      <c r="K1092" s="255"/>
      <c r="L1092" s="260"/>
      <c r="M1092" s="261"/>
      <c r="N1092" s="262"/>
      <c r="O1092" s="262"/>
      <c r="P1092" s="262"/>
      <c r="Q1092" s="262"/>
      <c r="R1092" s="262"/>
      <c r="S1092" s="262"/>
      <c r="T1092" s="26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4" t="s">
        <v>150</v>
      </c>
      <c r="AU1092" s="264" t="s">
        <v>92</v>
      </c>
      <c r="AV1092" s="14" t="s">
        <v>92</v>
      </c>
      <c r="AW1092" s="14" t="s">
        <v>36</v>
      </c>
      <c r="AX1092" s="14" t="s">
        <v>82</v>
      </c>
      <c r="AY1092" s="264" t="s">
        <v>142</v>
      </c>
    </row>
    <row r="1093" s="14" customFormat="1">
      <c r="A1093" s="14"/>
      <c r="B1093" s="254"/>
      <c r="C1093" s="255"/>
      <c r="D1093" s="245" t="s">
        <v>150</v>
      </c>
      <c r="E1093" s="256" t="s">
        <v>1</v>
      </c>
      <c r="F1093" s="257" t="s">
        <v>955</v>
      </c>
      <c r="G1093" s="255"/>
      <c r="H1093" s="258">
        <v>11.25</v>
      </c>
      <c r="I1093" s="259"/>
      <c r="J1093" s="255"/>
      <c r="K1093" s="255"/>
      <c r="L1093" s="260"/>
      <c r="M1093" s="261"/>
      <c r="N1093" s="262"/>
      <c r="O1093" s="262"/>
      <c r="P1093" s="262"/>
      <c r="Q1093" s="262"/>
      <c r="R1093" s="262"/>
      <c r="S1093" s="262"/>
      <c r="T1093" s="26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64" t="s">
        <v>150</v>
      </c>
      <c r="AU1093" s="264" t="s">
        <v>92</v>
      </c>
      <c r="AV1093" s="14" t="s">
        <v>92</v>
      </c>
      <c r="AW1093" s="14" t="s">
        <v>36</v>
      </c>
      <c r="AX1093" s="14" t="s">
        <v>82</v>
      </c>
      <c r="AY1093" s="264" t="s">
        <v>142</v>
      </c>
    </row>
    <row r="1094" s="14" customFormat="1">
      <c r="A1094" s="14"/>
      <c r="B1094" s="254"/>
      <c r="C1094" s="255"/>
      <c r="D1094" s="245" t="s">
        <v>150</v>
      </c>
      <c r="E1094" s="256" t="s">
        <v>1</v>
      </c>
      <c r="F1094" s="257" t="s">
        <v>956</v>
      </c>
      <c r="G1094" s="255"/>
      <c r="H1094" s="258">
        <v>6.5</v>
      </c>
      <c r="I1094" s="259"/>
      <c r="J1094" s="255"/>
      <c r="K1094" s="255"/>
      <c r="L1094" s="260"/>
      <c r="M1094" s="261"/>
      <c r="N1094" s="262"/>
      <c r="O1094" s="262"/>
      <c r="P1094" s="262"/>
      <c r="Q1094" s="262"/>
      <c r="R1094" s="262"/>
      <c r="S1094" s="262"/>
      <c r="T1094" s="26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64" t="s">
        <v>150</v>
      </c>
      <c r="AU1094" s="264" t="s">
        <v>92</v>
      </c>
      <c r="AV1094" s="14" t="s">
        <v>92</v>
      </c>
      <c r="AW1094" s="14" t="s">
        <v>36</v>
      </c>
      <c r="AX1094" s="14" t="s">
        <v>82</v>
      </c>
      <c r="AY1094" s="264" t="s">
        <v>142</v>
      </c>
    </row>
    <row r="1095" s="14" customFormat="1">
      <c r="A1095" s="14"/>
      <c r="B1095" s="254"/>
      <c r="C1095" s="255"/>
      <c r="D1095" s="245" t="s">
        <v>150</v>
      </c>
      <c r="E1095" s="256" t="s">
        <v>1</v>
      </c>
      <c r="F1095" s="257" t="s">
        <v>957</v>
      </c>
      <c r="G1095" s="255"/>
      <c r="H1095" s="258">
        <v>10</v>
      </c>
      <c r="I1095" s="259"/>
      <c r="J1095" s="255"/>
      <c r="K1095" s="255"/>
      <c r="L1095" s="260"/>
      <c r="M1095" s="261"/>
      <c r="N1095" s="262"/>
      <c r="O1095" s="262"/>
      <c r="P1095" s="262"/>
      <c r="Q1095" s="262"/>
      <c r="R1095" s="262"/>
      <c r="S1095" s="262"/>
      <c r="T1095" s="26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64" t="s">
        <v>150</v>
      </c>
      <c r="AU1095" s="264" t="s">
        <v>92</v>
      </c>
      <c r="AV1095" s="14" t="s">
        <v>92</v>
      </c>
      <c r="AW1095" s="14" t="s">
        <v>36</v>
      </c>
      <c r="AX1095" s="14" t="s">
        <v>82</v>
      </c>
      <c r="AY1095" s="264" t="s">
        <v>142</v>
      </c>
    </row>
    <row r="1096" s="15" customFormat="1">
      <c r="A1096" s="15"/>
      <c r="B1096" s="265"/>
      <c r="C1096" s="266"/>
      <c r="D1096" s="245" t="s">
        <v>150</v>
      </c>
      <c r="E1096" s="267" t="s">
        <v>1</v>
      </c>
      <c r="F1096" s="268" t="s">
        <v>157</v>
      </c>
      <c r="G1096" s="266"/>
      <c r="H1096" s="269">
        <v>35.75</v>
      </c>
      <c r="I1096" s="270"/>
      <c r="J1096" s="266"/>
      <c r="K1096" s="266"/>
      <c r="L1096" s="271"/>
      <c r="M1096" s="272"/>
      <c r="N1096" s="273"/>
      <c r="O1096" s="273"/>
      <c r="P1096" s="273"/>
      <c r="Q1096" s="273"/>
      <c r="R1096" s="273"/>
      <c r="S1096" s="273"/>
      <c r="T1096" s="274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T1096" s="275" t="s">
        <v>150</v>
      </c>
      <c r="AU1096" s="275" t="s">
        <v>92</v>
      </c>
      <c r="AV1096" s="15" t="s">
        <v>148</v>
      </c>
      <c r="AW1096" s="15" t="s">
        <v>36</v>
      </c>
      <c r="AX1096" s="15" t="s">
        <v>87</v>
      </c>
      <c r="AY1096" s="275" t="s">
        <v>142</v>
      </c>
    </row>
    <row r="1097" s="2" customFormat="1" ht="24" customHeight="1">
      <c r="A1097" s="39"/>
      <c r="B1097" s="40"/>
      <c r="C1097" s="230" t="s">
        <v>966</v>
      </c>
      <c r="D1097" s="230" t="s">
        <v>144</v>
      </c>
      <c r="E1097" s="231" t="s">
        <v>967</v>
      </c>
      <c r="F1097" s="232" t="s">
        <v>968</v>
      </c>
      <c r="G1097" s="233" t="s">
        <v>90</v>
      </c>
      <c r="H1097" s="234">
        <v>35.75</v>
      </c>
      <c r="I1097" s="235"/>
      <c r="J1097" s="236">
        <f>ROUND(I1097*H1097,2)</f>
        <v>0</v>
      </c>
      <c r="K1097" s="232" t="s">
        <v>147</v>
      </c>
      <c r="L1097" s="45"/>
      <c r="M1097" s="237" t="s">
        <v>1</v>
      </c>
      <c r="N1097" s="238" t="s">
        <v>47</v>
      </c>
      <c r="O1097" s="92"/>
      <c r="P1097" s="239">
        <f>O1097*H1097</f>
        <v>0</v>
      </c>
      <c r="Q1097" s="239">
        <v>0.00012999999999999999</v>
      </c>
      <c r="R1097" s="239">
        <f>Q1097*H1097</f>
        <v>0.0046474999999999997</v>
      </c>
      <c r="S1097" s="239">
        <v>0</v>
      </c>
      <c r="T1097" s="240">
        <f>S1097*H1097</f>
        <v>0</v>
      </c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R1097" s="241" t="s">
        <v>239</v>
      </c>
      <c r="AT1097" s="241" t="s">
        <v>144</v>
      </c>
      <c r="AU1097" s="241" t="s">
        <v>92</v>
      </c>
      <c r="AY1097" s="18" t="s">
        <v>142</v>
      </c>
      <c r="BE1097" s="242">
        <f>IF(N1097="základní",J1097,0)</f>
        <v>0</v>
      </c>
      <c r="BF1097" s="242">
        <f>IF(N1097="snížená",J1097,0)</f>
        <v>0</v>
      </c>
      <c r="BG1097" s="242">
        <f>IF(N1097="zákl. přenesená",J1097,0)</f>
        <v>0</v>
      </c>
      <c r="BH1097" s="242">
        <f>IF(N1097="sníž. přenesená",J1097,0)</f>
        <v>0</v>
      </c>
      <c r="BI1097" s="242">
        <f>IF(N1097="nulová",J1097,0)</f>
        <v>0</v>
      </c>
      <c r="BJ1097" s="18" t="s">
        <v>87</v>
      </c>
      <c r="BK1097" s="242">
        <f>ROUND(I1097*H1097,2)</f>
        <v>0</v>
      </c>
      <c r="BL1097" s="18" t="s">
        <v>239</v>
      </c>
      <c r="BM1097" s="241" t="s">
        <v>969</v>
      </c>
    </row>
    <row r="1098" s="13" customFormat="1">
      <c r="A1098" s="13"/>
      <c r="B1098" s="243"/>
      <c r="C1098" s="244"/>
      <c r="D1098" s="245" t="s">
        <v>150</v>
      </c>
      <c r="E1098" s="246" t="s">
        <v>1</v>
      </c>
      <c r="F1098" s="247" t="s">
        <v>151</v>
      </c>
      <c r="G1098" s="244"/>
      <c r="H1098" s="246" t="s">
        <v>1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3" t="s">
        <v>150</v>
      </c>
      <c r="AU1098" s="253" t="s">
        <v>92</v>
      </c>
      <c r="AV1098" s="13" t="s">
        <v>87</v>
      </c>
      <c r="AW1098" s="13" t="s">
        <v>36</v>
      </c>
      <c r="AX1098" s="13" t="s">
        <v>82</v>
      </c>
      <c r="AY1098" s="253" t="s">
        <v>142</v>
      </c>
    </row>
    <row r="1099" s="13" customFormat="1">
      <c r="A1099" s="13"/>
      <c r="B1099" s="243"/>
      <c r="C1099" s="244"/>
      <c r="D1099" s="245" t="s">
        <v>150</v>
      </c>
      <c r="E1099" s="246" t="s">
        <v>1</v>
      </c>
      <c r="F1099" s="247" t="s">
        <v>816</v>
      </c>
      <c r="G1099" s="244"/>
      <c r="H1099" s="246" t="s">
        <v>1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3" t="s">
        <v>150</v>
      </c>
      <c r="AU1099" s="253" t="s">
        <v>92</v>
      </c>
      <c r="AV1099" s="13" t="s">
        <v>87</v>
      </c>
      <c r="AW1099" s="13" t="s">
        <v>36</v>
      </c>
      <c r="AX1099" s="13" t="s">
        <v>82</v>
      </c>
      <c r="AY1099" s="253" t="s">
        <v>142</v>
      </c>
    </row>
    <row r="1100" s="13" customFormat="1">
      <c r="A1100" s="13"/>
      <c r="B1100" s="243"/>
      <c r="C1100" s="244"/>
      <c r="D1100" s="245" t="s">
        <v>150</v>
      </c>
      <c r="E1100" s="246" t="s">
        <v>1</v>
      </c>
      <c r="F1100" s="247" t="s">
        <v>817</v>
      </c>
      <c r="G1100" s="244"/>
      <c r="H1100" s="246" t="s">
        <v>1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3" t="s">
        <v>150</v>
      </c>
      <c r="AU1100" s="253" t="s">
        <v>92</v>
      </c>
      <c r="AV1100" s="13" t="s">
        <v>87</v>
      </c>
      <c r="AW1100" s="13" t="s">
        <v>36</v>
      </c>
      <c r="AX1100" s="13" t="s">
        <v>82</v>
      </c>
      <c r="AY1100" s="253" t="s">
        <v>142</v>
      </c>
    </row>
    <row r="1101" s="14" customFormat="1">
      <c r="A1101" s="14"/>
      <c r="B1101" s="254"/>
      <c r="C1101" s="255"/>
      <c r="D1101" s="245" t="s">
        <v>150</v>
      </c>
      <c r="E1101" s="256" t="s">
        <v>1</v>
      </c>
      <c r="F1101" s="257" t="s">
        <v>954</v>
      </c>
      <c r="G1101" s="255"/>
      <c r="H1101" s="258">
        <v>8</v>
      </c>
      <c r="I1101" s="259"/>
      <c r="J1101" s="255"/>
      <c r="K1101" s="255"/>
      <c r="L1101" s="260"/>
      <c r="M1101" s="261"/>
      <c r="N1101" s="262"/>
      <c r="O1101" s="262"/>
      <c r="P1101" s="262"/>
      <c r="Q1101" s="262"/>
      <c r="R1101" s="262"/>
      <c r="S1101" s="262"/>
      <c r="T1101" s="26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4" t="s">
        <v>150</v>
      </c>
      <c r="AU1101" s="264" t="s">
        <v>92</v>
      </c>
      <c r="AV1101" s="14" t="s">
        <v>92</v>
      </c>
      <c r="AW1101" s="14" t="s">
        <v>36</v>
      </c>
      <c r="AX1101" s="14" t="s">
        <v>82</v>
      </c>
      <c r="AY1101" s="264" t="s">
        <v>142</v>
      </c>
    </row>
    <row r="1102" s="14" customFormat="1">
      <c r="A1102" s="14"/>
      <c r="B1102" s="254"/>
      <c r="C1102" s="255"/>
      <c r="D1102" s="245" t="s">
        <v>150</v>
      </c>
      <c r="E1102" s="256" t="s">
        <v>1</v>
      </c>
      <c r="F1102" s="257" t="s">
        <v>955</v>
      </c>
      <c r="G1102" s="255"/>
      <c r="H1102" s="258">
        <v>11.25</v>
      </c>
      <c r="I1102" s="259"/>
      <c r="J1102" s="255"/>
      <c r="K1102" s="255"/>
      <c r="L1102" s="260"/>
      <c r="M1102" s="261"/>
      <c r="N1102" s="262"/>
      <c r="O1102" s="262"/>
      <c r="P1102" s="262"/>
      <c r="Q1102" s="262"/>
      <c r="R1102" s="262"/>
      <c r="S1102" s="262"/>
      <c r="T1102" s="26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64" t="s">
        <v>150</v>
      </c>
      <c r="AU1102" s="264" t="s">
        <v>92</v>
      </c>
      <c r="AV1102" s="14" t="s">
        <v>92</v>
      </c>
      <c r="AW1102" s="14" t="s">
        <v>36</v>
      </c>
      <c r="AX1102" s="14" t="s">
        <v>82</v>
      </c>
      <c r="AY1102" s="264" t="s">
        <v>142</v>
      </c>
    </row>
    <row r="1103" s="14" customFormat="1">
      <c r="A1103" s="14"/>
      <c r="B1103" s="254"/>
      <c r="C1103" s="255"/>
      <c r="D1103" s="245" t="s">
        <v>150</v>
      </c>
      <c r="E1103" s="256" t="s">
        <v>1</v>
      </c>
      <c r="F1103" s="257" t="s">
        <v>956</v>
      </c>
      <c r="G1103" s="255"/>
      <c r="H1103" s="258">
        <v>6.5</v>
      </c>
      <c r="I1103" s="259"/>
      <c r="J1103" s="255"/>
      <c r="K1103" s="255"/>
      <c r="L1103" s="260"/>
      <c r="M1103" s="261"/>
      <c r="N1103" s="262"/>
      <c r="O1103" s="262"/>
      <c r="P1103" s="262"/>
      <c r="Q1103" s="262"/>
      <c r="R1103" s="262"/>
      <c r="S1103" s="262"/>
      <c r="T1103" s="26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64" t="s">
        <v>150</v>
      </c>
      <c r="AU1103" s="264" t="s">
        <v>92</v>
      </c>
      <c r="AV1103" s="14" t="s">
        <v>92</v>
      </c>
      <c r="AW1103" s="14" t="s">
        <v>36</v>
      </c>
      <c r="AX1103" s="14" t="s">
        <v>82</v>
      </c>
      <c r="AY1103" s="264" t="s">
        <v>142</v>
      </c>
    </row>
    <row r="1104" s="14" customFormat="1">
      <c r="A1104" s="14"/>
      <c r="B1104" s="254"/>
      <c r="C1104" s="255"/>
      <c r="D1104" s="245" t="s">
        <v>150</v>
      </c>
      <c r="E1104" s="256" t="s">
        <v>1</v>
      </c>
      <c r="F1104" s="257" t="s">
        <v>957</v>
      </c>
      <c r="G1104" s="255"/>
      <c r="H1104" s="258">
        <v>10</v>
      </c>
      <c r="I1104" s="259"/>
      <c r="J1104" s="255"/>
      <c r="K1104" s="255"/>
      <c r="L1104" s="260"/>
      <c r="M1104" s="261"/>
      <c r="N1104" s="262"/>
      <c r="O1104" s="262"/>
      <c r="P1104" s="262"/>
      <c r="Q1104" s="262"/>
      <c r="R1104" s="262"/>
      <c r="S1104" s="262"/>
      <c r="T1104" s="26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4" t="s">
        <v>150</v>
      </c>
      <c r="AU1104" s="264" t="s">
        <v>92</v>
      </c>
      <c r="AV1104" s="14" t="s">
        <v>92</v>
      </c>
      <c r="AW1104" s="14" t="s">
        <v>36</v>
      </c>
      <c r="AX1104" s="14" t="s">
        <v>82</v>
      </c>
      <c r="AY1104" s="264" t="s">
        <v>142</v>
      </c>
    </row>
    <row r="1105" s="15" customFormat="1">
      <c r="A1105" s="15"/>
      <c r="B1105" s="265"/>
      <c r="C1105" s="266"/>
      <c r="D1105" s="245" t="s">
        <v>150</v>
      </c>
      <c r="E1105" s="267" t="s">
        <v>1</v>
      </c>
      <c r="F1105" s="268" t="s">
        <v>157</v>
      </c>
      <c r="G1105" s="266"/>
      <c r="H1105" s="269">
        <v>35.75</v>
      </c>
      <c r="I1105" s="270"/>
      <c r="J1105" s="266"/>
      <c r="K1105" s="266"/>
      <c r="L1105" s="271"/>
      <c r="M1105" s="272"/>
      <c r="N1105" s="273"/>
      <c r="O1105" s="273"/>
      <c r="P1105" s="273"/>
      <c r="Q1105" s="273"/>
      <c r="R1105" s="273"/>
      <c r="S1105" s="273"/>
      <c r="T1105" s="274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75" t="s">
        <v>150</v>
      </c>
      <c r="AU1105" s="275" t="s">
        <v>92</v>
      </c>
      <c r="AV1105" s="15" t="s">
        <v>148</v>
      </c>
      <c r="AW1105" s="15" t="s">
        <v>36</v>
      </c>
      <c r="AX1105" s="15" t="s">
        <v>87</v>
      </c>
      <c r="AY1105" s="275" t="s">
        <v>142</v>
      </c>
    </row>
    <row r="1106" s="12" customFormat="1" ht="22.8" customHeight="1">
      <c r="A1106" s="12"/>
      <c r="B1106" s="214"/>
      <c r="C1106" s="215"/>
      <c r="D1106" s="216" t="s">
        <v>81</v>
      </c>
      <c r="E1106" s="228" t="s">
        <v>970</v>
      </c>
      <c r="F1106" s="228" t="s">
        <v>971</v>
      </c>
      <c r="G1106" s="215"/>
      <c r="H1106" s="215"/>
      <c r="I1106" s="218"/>
      <c r="J1106" s="229">
        <f>BK1106</f>
        <v>0</v>
      </c>
      <c r="K1106" s="215"/>
      <c r="L1106" s="220"/>
      <c r="M1106" s="221"/>
      <c r="N1106" s="222"/>
      <c r="O1106" s="222"/>
      <c r="P1106" s="223">
        <f>SUM(P1107:P1125)</f>
        <v>0</v>
      </c>
      <c r="Q1106" s="222"/>
      <c r="R1106" s="223">
        <f>SUM(R1107:R1125)</f>
        <v>0.019180379999999997</v>
      </c>
      <c r="S1106" s="222"/>
      <c r="T1106" s="224">
        <f>SUM(T1107:T1125)</f>
        <v>0</v>
      </c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R1106" s="225" t="s">
        <v>92</v>
      </c>
      <c r="AT1106" s="226" t="s">
        <v>81</v>
      </c>
      <c r="AU1106" s="226" t="s">
        <v>87</v>
      </c>
      <c r="AY1106" s="225" t="s">
        <v>142</v>
      </c>
      <c r="BK1106" s="227">
        <f>SUM(BK1107:BK1125)</f>
        <v>0</v>
      </c>
    </row>
    <row r="1107" s="2" customFormat="1" ht="16.5" customHeight="1">
      <c r="A1107" s="39"/>
      <c r="B1107" s="40"/>
      <c r="C1107" s="230" t="s">
        <v>972</v>
      </c>
      <c r="D1107" s="230" t="s">
        <v>144</v>
      </c>
      <c r="E1107" s="231" t="s">
        <v>973</v>
      </c>
      <c r="F1107" s="232" t="s">
        <v>974</v>
      </c>
      <c r="G1107" s="233" t="s">
        <v>90</v>
      </c>
      <c r="H1107" s="234">
        <v>9</v>
      </c>
      <c r="I1107" s="235"/>
      <c r="J1107" s="236">
        <f>ROUND(I1107*H1107,2)</f>
        <v>0</v>
      </c>
      <c r="K1107" s="232" t="s">
        <v>147</v>
      </c>
      <c r="L1107" s="45"/>
      <c r="M1107" s="237" t="s">
        <v>1</v>
      </c>
      <c r="N1107" s="238" t="s">
        <v>47</v>
      </c>
      <c r="O1107" s="92"/>
      <c r="P1107" s="239">
        <f>O1107*H1107</f>
        <v>0</v>
      </c>
      <c r="Q1107" s="239">
        <v>0</v>
      </c>
      <c r="R1107" s="239">
        <f>Q1107*H1107</f>
        <v>0</v>
      </c>
      <c r="S1107" s="239">
        <v>0</v>
      </c>
      <c r="T1107" s="240">
        <f>S1107*H1107</f>
        <v>0</v>
      </c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R1107" s="241" t="s">
        <v>239</v>
      </c>
      <c r="AT1107" s="241" t="s">
        <v>144</v>
      </c>
      <c r="AU1107" s="241" t="s">
        <v>92</v>
      </c>
      <c r="AY1107" s="18" t="s">
        <v>142</v>
      </c>
      <c r="BE1107" s="242">
        <f>IF(N1107="základní",J1107,0)</f>
        <v>0</v>
      </c>
      <c r="BF1107" s="242">
        <f>IF(N1107="snížená",J1107,0)</f>
        <v>0</v>
      </c>
      <c r="BG1107" s="242">
        <f>IF(N1107="zákl. přenesená",J1107,0)</f>
        <v>0</v>
      </c>
      <c r="BH1107" s="242">
        <f>IF(N1107="sníž. přenesená",J1107,0)</f>
        <v>0</v>
      </c>
      <c r="BI1107" s="242">
        <f>IF(N1107="nulová",J1107,0)</f>
        <v>0</v>
      </c>
      <c r="BJ1107" s="18" t="s">
        <v>87</v>
      </c>
      <c r="BK1107" s="242">
        <f>ROUND(I1107*H1107,2)</f>
        <v>0</v>
      </c>
      <c r="BL1107" s="18" t="s">
        <v>239</v>
      </c>
      <c r="BM1107" s="241" t="s">
        <v>975</v>
      </c>
    </row>
    <row r="1108" s="2" customFormat="1" ht="16.5" customHeight="1">
      <c r="A1108" s="39"/>
      <c r="B1108" s="40"/>
      <c r="C1108" s="276" t="s">
        <v>976</v>
      </c>
      <c r="D1108" s="276" t="s">
        <v>233</v>
      </c>
      <c r="E1108" s="277" t="s">
        <v>977</v>
      </c>
      <c r="F1108" s="278" t="s">
        <v>978</v>
      </c>
      <c r="G1108" s="279" t="s">
        <v>90</v>
      </c>
      <c r="H1108" s="280">
        <v>9.4499999999999993</v>
      </c>
      <c r="I1108" s="281"/>
      <c r="J1108" s="282">
        <f>ROUND(I1108*H1108,2)</f>
        <v>0</v>
      </c>
      <c r="K1108" s="278" t="s">
        <v>147</v>
      </c>
      <c r="L1108" s="283"/>
      <c r="M1108" s="284" t="s">
        <v>1</v>
      </c>
      <c r="N1108" s="285" t="s">
        <v>47</v>
      </c>
      <c r="O1108" s="92"/>
      <c r="P1108" s="239">
        <f>O1108*H1108</f>
        <v>0</v>
      </c>
      <c r="Q1108" s="239">
        <v>0</v>
      </c>
      <c r="R1108" s="239">
        <f>Q1108*H1108</f>
        <v>0</v>
      </c>
      <c r="S1108" s="239">
        <v>0</v>
      </c>
      <c r="T1108" s="240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41" t="s">
        <v>328</v>
      </c>
      <c r="AT1108" s="241" t="s">
        <v>233</v>
      </c>
      <c r="AU1108" s="241" t="s">
        <v>92</v>
      </c>
      <c r="AY1108" s="18" t="s">
        <v>142</v>
      </c>
      <c r="BE1108" s="242">
        <f>IF(N1108="základní",J1108,0)</f>
        <v>0</v>
      </c>
      <c r="BF1108" s="242">
        <f>IF(N1108="snížená",J1108,0)</f>
        <v>0</v>
      </c>
      <c r="BG1108" s="242">
        <f>IF(N1108="zákl. přenesená",J1108,0)</f>
        <v>0</v>
      </c>
      <c r="BH1108" s="242">
        <f>IF(N1108="sníž. přenesená",J1108,0)</f>
        <v>0</v>
      </c>
      <c r="BI1108" s="242">
        <f>IF(N1108="nulová",J1108,0)</f>
        <v>0</v>
      </c>
      <c r="BJ1108" s="18" t="s">
        <v>87</v>
      </c>
      <c r="BK1108" s="242">
        <f>ROUND(I1108*H1108,2)</f>
        <v>0</v>
      </c>
      <c r="BL1108" s="18" t="s">
        <v>239</v>
      </c>
      <c r="BM1108" s="241" t="s">
        <v>979</v>
      </c>
    </row>
    <row r="1109" s="14" customFormat="1">
      <c r="A1109" s="14"/>
      <c r="B1109" s="254"/>
      <c r="C1109" s="255"/>
      <c r="D1109" s="245" t="s">
        <v>150</v>
      </c>
      <c r="E1109" s="255"/>
      <c r="F1109" s="257" t="s">
        <v>980</v>
      </c>
      <c r="G1109" s="255"/>
      <c r="H1109" s="258">
        <v>9.4499999999999993</v>
      </c>
      <c r="I1109" s="259"/>
      <c r="J1109" s="255"/>
      <c r="K1109" s="255"/>
      <c r="L1109" s="260"/>
      <c r="M1109" s="261"/>
      <c r="N1109" s="262"/>
      <c r="O1109" s="262"/>
      <c r="P1109" s="262"/>
      <c r="Q1109" s="262"/>
      <c r="R1109" s="262"/>
      <c r="S1109" s="262"/>
      <c r="T1109" s="26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64" t="s">
        <v>150</v>
      </c>
      <c r="AU1109" s="264" t="s">
        <v>92</v>
      </c>
      <c r="AV1109" s="14" t="s">
        <v>92</v>
      </c>
      <c r="AW1109" s="14" t="s">
        <v>4</v>
      </c>
      <c r="AX1109" s="14" t="s">
        <v>87</v>
      </c>
      <c r="AY1109" s="264" t="s">
        <v>142</v>
      </c>
    </row>
    <row r="1110" s="2" customFormat="1" ht="24" customHeight="1">
      <c r="A1110" s="39"/>
      <c r="B1110" s="40"/>
      <c r="C1110" s="230" t="s">
        <v>981</v>
      </c>
      <c r="D1110" s="230" t="s">
        <v>144</v>
      </c>
      <c r="E1110" s="231" t="s">
        <v>982</v>
      </c>
      <c r="F1110" s="232" t="s">
        <v>983</v>
      </c>
      <c r="G1110" s="233" t="s">
        <v>90</v>
      </c>
      <c r="H1110" s="234">
        <v>41.402999999999999</v>
      </c>
      <c r="I1110" s="235"/>
      <c r="J1110" s="236">
        <f>ROUND(I1110*H1110,2)</f>
        <v>0</v>
      </c>
      <c r="K1110" s="232" t="s">
        <v>147</v>
      </c>
      <c r="L1110" s="45"/>
      <c r="M1110" s="237" t="s">
        <v>1</v>
      </c>
      <c r="N1110" s="238" t="s">
        <v>47</v>
      </c>
      <c r="O1110" s="92"/>
      <c r="P1110" s="239">
        <f>O1110*H1110</f>
        <v>0</v>
      </c>
      <c r="Q1110" s="239">
        <v>0.00020000000000000001</v>
      </c>
      <c r="R1110" s="239">
        <f>Q1110*H1110</f>
        <v>0.0082806000000000008</v>
      </c>
      <c r="S1110" s="239">
        <v>0</v>
      </c>
      <c r="T1110" s="240">
        <f>S1110*H1110</f>
        <v>0</v>
      </c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R1110" s="241" t="s">
        <v>239</v>
      </c>
      <c r="AT1110" s="241" t="s">
        <v>144</v>
      </c>
      <c r="AU1110" s="241" t="s">
        <v>92</v>
      </c>
      <c r="AY1110" s="18" t="s">
        <v>142</v>
      </c>
      <c r="BE1110" s="242">
        <f>IF(N1110="základní",J1110,0)</f>
        <v>0</v>
      </c>
      <c r="BF1110" s="242">
        <f>IF(N1110="snížená",J1110,0)</f>
        <v>0</v>
      </c>
      <c r="BG1110" s="242">
        <f>IF(N1110="zákl. přenesená",J1110,0)</f>
        <v>0</v>
      </c>
      <c r="BH1110" s="242">
        <f>IF(N1110="sníž. přenesená",J1110,0)</f>
        <v>0</v>
      </c>
      <c r="BI1110" s="242">
        <f>IF(N1110="nulová",J1110,0)</f>
        <v>0</v>
      </c>
      <c r="BJ1110" s="18" t="s">
        <v>87</v>
      </c>
      <c r="BK1110" s="242">
        <f>ROUND(I1110*H1110,2)</f>
        <v>0</v>
      </c>
      <c r="BL1110" s="18" t="s">
        <v>239</v>
      </c>
      <c r="BM1110" s="241" t="s">
        <v>984</v>
      </c>
    </row>
    <row r="1111" s="13" customFormat="1">
      <c r="A1111" s="13"/>
      <c r="B1111" s="243"/>
      <c r="C1111" s="244"/>
      <c r="D1111" s="245" t="s">
        <v>150</v>
      </c>
      <c r="E1111" s="246" t="s">
        <v>1</v>
      </c>
      <c r="F1111" s="247" t="s">
        <v>151</v>
      </c>
      <c r="G1111" s="244"/>
      <c r="H1111" s="246" t="s">
        <v>1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3" t="s">
        <v>150</v>
      </c>
      <c r="AU1111" s="253" t="s">
        <v>92</v>
      </c>
      <c r="AV1111" s="13" t="s">
        <v>87</v>
      </c>
      <c r="AW1111" s="13" t="s">
        <v>36</v>
      </c>
      <c r="AX1111" s="13" t="s">
        <v>82</v>
      </c>
      <c r="AY1111" s="253" t="s">
        <v>142</v>
      </c>
    </row>
    <row r="1112" s="13" customFormat="1">
      <c r="A1112" s="13"/>
      <c r="B1112" s="243"/>
      <c r="C1112" s="244"/>
      <c r="D1112" s="245" t="s">
        <v>150</v>
      </c>
      <c r="E1112" s="246" t="s">
        <v>1</v>
      </c>
      <c r="F1112" s="247" t="s">
        <v>243</v>
      </c>
      <c r="G1112" s="244"/>
      <c r="H1112" s="246" t="s">
        <v>1</v>
      </c>
      <c r="I1112" s="248"/>
      <c r="J1112" s="244"/>
      <c r="K1112" s="244"/>
      <c r="L1112" s="249"/>
      <c r="M1112" s="250"/>
      <c r="N1112" s="251"/>
      <c r="O1112" s="251"/>
      <c r="P1112" s="251"/>
      <c r="Q1112" s="251"/>
      <c r="R1112" s="251"/>
      <c r="S1112" s="251"/>
      <c r="T1112" s="252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3" t="s">
        <v>150</v>
      </c>
      <c r="AU1112" s="253" t="s">
        <v>92</v>
      </c>
      <c r="AV1112" s="13" t="s">
        <v>87</v>
      </c>
      <c r="AW1112" s="13" t="s">
        <v>36</v>
      </c>
      <c r="AX1112" s="13" t="s">
        <v>82</v>
      </c>
      <c r="AY1112" s="253" t="s">
        <v>142</v>
      </c>
    </row>
    <row r="1113" s="13" customFormat="1">
      <c r="A1113" s="13"/>
      <c r="B1113" s="243"/>
      <c r="C1113" s="244"/>
      <c r="D1113" s="245" t="s">
        <v>150</v>
      </c>
      <c r="E1113" s="246" t="s">
        <v>1</v>
      </c>
      <c r="F1113" s="247" t="s">
        <v>244</v>
      </c>
      <c r="G1113" s="244"/>
      <c r="H1113" s="246" t="s">
        <v>1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3" t="s">
        <v>150</v>
      </c>
      <c r="AU1113" s="253" t="s">
        <v>92</v>
      </c>
      <c r="AV1113" s="13" t="s">
        <v>87</v>
      </c>
      <c r="AW1113" s="13" t="s">
        <v>36</v>
      </c>
      <c r="AX1113" s="13" t="s">
        <v>82</v>
      </c>
      <c r="AY1113" s="253" t="s">
        <v>142</v>
      </c>
    </row>
    <row r="1114" s="14" customFormat="1">
      <c r="A1114" s="14"/>
      <c r="B1114" s="254"/>
      <c r="C1114" s="255"/>
      <c r="D1114" s="245" t="s">
        <v>150</v>
      </c>
      <c r="E1114" s="256" t="s">
        <v>1</v>
      </c>
      <c r="F1114" s="257" t="s">
        <v>245</v>
      </c>
      <c r="G1114" s="255"/>
      <c r="H1114" s="258">
        <v>8.8399999999999999</v>
      </c>
      <c r="I1114" s="259"/>
      <c r="J1114" s="255"/>
      <c r="K1114" s="255"/>
      <c r="L1114" s="260"/>
      <c r="M1114" s="261"/>
      <c r="N1114" s="262"/>
      <c r="O1114" s="262"/>
      <c r="P1114" s="262"/>
      <c r="Q1114" s="262"/>
      <c r="R1114" s="262"/>
      <c r="S1114" s="262"/>
      <c r="T1114" s="26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64" t="s">
        <v>150</v>
      </c>
      <c r="AU1114" s="264" t="s">
        <v>92</v>
      </c>
      <c r="AV1114" s="14" t="s">
        <v>92</v>
      </c>
      <c r="AW1114" s="14" t="s">
        <v>36</v>
      </c>
      <c r="AX1114" s="14" t="s">
        <v>82</v>
      </c>
      <c r="AY1114" s="264" t="s">
        <v>142</v>
      </c>
    </row>
    <row r="1115" s="14" customFormat="1">
      <c r="A1115" s="14"/>
      <c r="B1115" s="254"/>
      <c r="C1115" s="255"/>
      <c r="D1115" s="245" t="s">
        <v>150</v>
      </c>
      <c r="E1115" s="256" t="s">
        <v>1</v>
      </c>
      <c r="F1115" s="257" t="s">
        <v>250</v>
      </c>
      <c r="G1115" s="255"/>
      <c r="H1115" s="258">
        <v>32.563000000000002</v>
      </c>
      <c r="I1115" s="259"/>
      <c r="J1115" s="255"/>
      <c r="K1115" s="255"/>
      <c r="L1115" s="260"/>
      <c r="M1115" s="261"/>
      <c r="N1115" s="262"/>
      <c r="O1115" s="262"/>
      <c r="P1115" s="262"/>
      <c r="Q1115" s="262"/>
      <c r="R1115" s="262"/>
      <c r="S1115" s="262"/>
      <c r="T1115" s="26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4" t="s">
        <v>150</v>
      </c>
      <c r="AU1115" s="264" t="s">
        <v>92</v>
      </c>
      <c r="AV1115" s="14" t="s">
        <v>92</v>
      </c>
      <c r="AW1115" s="14" t="s">
        <v>36</v>
      </c>
      <c r="AX1115" s="14" t="s">
        <v>82</v>
      </c>
      <c r="AY1115" s="264" t="s">
        <v>142</v>
      </c>
    </row>
    <row r="1116" s="15" customFormat="1">
      <c r="A1116" s="15"/>
      <c r="B1116" s="265"/>
      <c r="C1116" s="266"/>
      <c r="D1116" s="245" t="s">
        <v>150</v>
      </c>
      <c r="E1116" s="267" t="s">
        <v>1</v>
      </c>
      <c r="F1116" s="268" t="s">
        <v>157</v>
      </c>
      <c r="G1116" s="266"/>
      <c r="H1116" s="269">
        <v>41.402999999999999</v>
      </c>
      <c r="I1116" s="270"/>
      <c r="J1116" s="266"/>
      <c r="K1116" s="266"/>
      <c r="L1116" s="271"/>
      <c r="M1116" s="272"/>
      <c r="N1116" s="273"/>
      <c r="O1116" s="273"/>
      <c r="P1116" s="273"/>
      <c r="Q1116" s="273"/>
      <c r="R1116" s="273"/>
      <c r="S1116" s="273"/>
      <c r="T1116" s="274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75" t="s">
        <v>150</v>
      </c>
      <c r="AU1116" s="275" t="s">
        <v>92</v>
      </c>
      <c r="AV1116" s="15" t="s">
        <v>148</v>
      </c>
      <c r="AW1116" s="15" t="s">
        <v>36</v>
      </c>
      <c r="AX1116" s="15" t="s">
        <v>87</v>
      </c>
      <c r="AY1116" s="275" t="s">
        <v>142</v>
      </c>
    </row>
    <row r="1117" s="2" customFormat="1" ht="24" customHeight="1">
      <c r="A1117" s="39"/>
      <c r="B1117" s="40"/>
      <c r="C1117" s="230" t="s">
        <v>985</v>
      </c>
      <c r="D1117" s="230" t="s">
        <v>144</v>
      </c>
      <c r="E1117" s="231" t="s">
        <v>986</v>
      </c>
      <c r="F1117" s="232" t="s">
        <v>987</v>
      </c>
      <c r="G1117" s="233" t="s">
        <v>90</v>
      </c>
      <c r="H1117" s="234">
        <v>4.5</v>
      </c>
      <c r="I1117" s="235"/>
      <c r="J1117" s="236">
        <f>ROUND(I1117*H1117,2)</f>
        <v>0</v>
      </c>
      <c r="K1117" s="232" t="s">
        <v>147</v>
      </c>
      <c r="L1117" s="45"/>
      <c r="M1117" s="237" t="s">
        <v>1</v>
      </c>
      <c r="N1117" s="238" t="s">
        <v>47</v>
      </c>
      <c r="O1117" s="92"/>
      <c r="P1117" s="239">
        <f>O1117*H1117</f>
        <v>0</v>
      </c>
      <c r="Q1117" s="239">
        <v>1.0000000000000001E-05</v>
      </c>
      <c r="R1117" s="239">
        <f>Q1117*H1117</f>
        <v>4.5000000000000003E-05</v>
      </c>
      <c r="S1117" s="239">
        <v>0</v>
      </c>
      <c r="T1117" s="240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41" t="s">
        <v>239</v>
      </c>
      <c r="AT1117" s="241" t="s">
        <v>144</v>
      </c>
      <c r="AU1117" s="241" t="s">
        <v>92</v>
      </c>
      <c r="AY1117" s="18" t="s">
        <v>142</v>
      </c>
      <c r="BE1117" s="242">
        <f>IF(N1117="základní",J1117,0)</f>
        <v>0</v>
      </c>
      <c r="BF1117" s="242">
        <f>IF(N1117="snížená",J1117,0)</f>
        <v>0</v>
      </c>
      <c r="BG1117" s="242">
        <f>IF(N1117="zákl. přenesená",J1117,0)</f>
        <v>0</v>
      </c>
      <c r="BH1117" s="242">
        <f>IF(N1117="sníž. přenesená",J1117,0)</f>
        <v>0</v>
      </c>
      <c r="BI1117" s="242">
        <f>IF(N1117="nulová",J1117,0)</f>
        <v>0</v>
      </c>
      <c r="BJ1117" s="18" t="s">
        <v>87</v>
      </c>
      <c r="BK1117" s="242">
        <f>ROUND(I1117*H1117,2)</f>
        <v>0</v>
      </c>
      <c r="BL1117" s="18" t="s">
        <v>239</v>
      </c>
      <c r="BM1117" s="241" t="s">
        <v>988</v>
      </c>
    </row>
    <row r="1118" s="2" customFormat="1" ht="24" customHeight="1">
      <c r="A1118" s="39"/>
      <c r="B1118" s="40"/>
      <c r="C1118" s="230" t="s">
        <v>989</v>
      </c>
      <c r="D1118" s="230" t="s">
        <v>144</v>
      </c>
      <c r="E1118" s="231" t="s">
        <v>990</v>
      </c>
      <c r="F1118" s="232" t="s">
        <v>991</v>
      </c>
      <c r="G1118" s="233" t="s">
        <v>90</v>
      </c>
      <c r="H1118" s="234">
        <v>9</v>
      </c>
      <c r="I1118" s="235"/>
      <c r="J1118" s="236">
        <f>ROUND(I1118*H1118,2)</f>
        <v>0</v>
      </c>
      <c r="K1118" s="232" t="s">
        <v>147</v>
      </c>
      <c r="L1118" s="45"/>
      <c r="M1118" s="237" t="s">
        <v>1</v>
      </c>
      <c r="N1118" s="238" t="s">
        <v>47</v>
      </c>
      <c r="O1118" s="92"/>
      <c r="P1118" s="239">
        <f>O1118*H1118</f>
        <v>0</v>
      </c>
      <c r="Q1118" s="239">
        <v>1.0000000000000001E-05</v>
      </c>
      <c r="R1118" s="239">
        <f>Q1118*H1118</f>
        <v>9.0000000000000006E-05</v>
      </c>
      <c r="S1118" s="239">
        <v>0</v>
      </c>
      <c r="T1118" s="240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41" t="s">
        <v>239</v>
      </c>
      <c r="AT1118" s="241" t="s">
        <v>144</v>
      </c>
      <c r="AU1118" s="241" t="s">
        <v>92</v>
      </c>
      <c r="AY1118" s="18" t="s">
        <v>142</v>
      </c>
      <c r="BE1118" s="242">
        <f>IF(N1118="základní",J1118,0)</f>
        <v>0</v>
      </c>
      <c r="BF1118" s="242">
        <f>IF(N1118="snížená",J1118,0)</f>
        <v>0</v>
      </c>
      <c r="BG1118" s="242">
        <f>IF(N1118="zákl. přenesená",J1118,0)</f>
        <v>0</v>
      </c>
      <c r="BH1118" s="242">
        <f>IF(N1118="sníž. přenesená",J1118,0)</f>
        <v>0</v>
      </c>
      <c r="BI1118" s="242">
        <f>IF(N1118="nulová",J1118,0)</f>
        <v>0</v>
      </c>
      <c r="BJ1118" s="18" t="s">
        <v>87</v>
      </c>
      <c r="BK1118" s="242">
        <f>ROUND(I1118*H1118,2)</f>
        <v>0</v>
      </c>
      <c r="BL1118" s="18" t="s">
        <v>239</v>
      </c>
      <c r="BM1118" s="241" t="s">
        <v>992</v>
      </c>
    </row>
    <row r="1119" s="2" customFormat="1" ht="24" customHeight="1">
      <c r="A1119" s="39"/>
      <c r="B1119" s="40"/>
      <c r="C1119" s="230" t="s">
        <v>993</v>
      </c>
      <c r="D1119" s="230" t="s">
        <v>144</v>
      </c>
      <c r="E1119" s="231" t="s">
        <v>994</v>
      </c>
      <c r="F1119" s="232" t="s">
        <v>995</v>
      </c>
      <c r="G1119" s="233" t="s">
        <v>90</v>
      </c>
      <c r="H1119" s="234">
        <v>41.402999999999999</v>
      </c>
      <c r="I1119" s="235"/>
      <c r="J1119" s="236">
        <f>ROUND(I1119*H1119,2)</f>
        <v>0</v>
      </c>
      <c r="K1119" s="232" t="s">
        <v>147</v>
      </c>
      <c r="L1119" s="45"/>
      <c r="M1119" s="237" t="s">
        <v>1</v>
      </c>
      <c r="N1119" s="238" t="s">
        <v>47</v>
      </c>
      <c r="O1119" s="92"/>
      <c r="P1119" s="239">
        <f>O1119*H1119</f>
        <v>0</v>
      </c>
      <c r="Q1119" s="239">
        <v>0.00025999999999999998</v>
      </c>
      <c r="R1119" s="239">
        <f>Q1119*H1119</f>
        <v>0.010764779999999998</v>
      </c>
      <c r="S1119" s="239">
        <v>0</v>
      </c>
      <c r="T1119" s="240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41" t="s">
        <v>239</v>
      </c>
      <c r="AT1119" s="241" t="s">
        <v>144</v>
      </c>
      <c r="AU1119" s="241" t="s">
        <v>92</v>
      </c>
      <c r="AY1119" s="18" t="s">
        <v>142</v>
      </c>
      <c r="BE1119" s="242">
        <f>IF(N1119="základní",J1119,0)</f>
        <v>0</v>
      </c>
      <c r="BF1119" s="242">
        <f>IF(N1119="snížená",J1119,0)</f>
        <v>0</v>
      </c>
      <c r="BG1119" s="242">
        <f>IF(N1119="zákl. přenesená",J1119,0)</f>
        <v>0</v>
      </c>
      <c r="BH1119" s="242">
        <f>IF(N1119="sníž. přenesená",J1119,0)</f>
        <v>0</v>
      </c>
      <c r="BI1119" s="242">
        <f>IF(N1119="nulová",J1119,0)</f>
        <v>0</v>
      </c>
      <c r="BJ1119" s="18" t="s">
        <v>87</v>
      </c>
      <c r="BK1119" s="242">
        <f>ROUND(I1119*H1119,2)</f>
        <v>0</v>
      </c>
      <c r="BL1119" s="18" t="s">
        <v>239</v>
      </c>
      <c r="BM1119" s="241" t="s">
        <v>996</v>
      </c>
    </row>
    <row r="1120" s="13" customFormat="1">
      <c r="A1120" s="13"/>
      <c r="B1120" s="243"/>
      <c r="C1120" s="244"/>
      <c r="D1120" s="245" t="s">
        <v>150</v>
      </c>
      <c r="E1120" s="246" t="s">
        <v>1</v>
      </c>
      <c r="F1120" s="247" t="s">
        <v>151</v>
      </c>
      <c r="G1120" s="244"/>
      <c r="H1120" s="246" t="s">
        <v>1</v>
      </c>
      <c r="I1120" s="248"/>
      <c r="J1120" s="244"/>
      <c r="K1120" s="244"/>
      <c r="L1120" s="249"/>
      <c r="M1120" s="250"/>
      <c r="N1120" s="251"/>
      <c r="O1120" s="251"/>
      <c r="P1120" s="251"/>
      <c r="Q1120" s="251"/>
      <c r="R1120" s="251"/>
      <c r="S1120" s="251"/>
      <c r="T1120" s="252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3" t="s">
        <v>150</v>
      </c>
      <c r="AU1120" s="253" t="s">
        <v>92</v>
      </c>
      <c r="AV1120" s="13" t="s">
        <v>87</v>
      </c>
      <c r="AW1120" s="13" t="s">
        <v>36</v>
      </c>
      <c r="AX1120" s="13" t="s">
        <v>82</v>
      </c>
      <c r="AY1120" s="253" t="s">
        <v>142</v>
      </c>
    </row>
    <row r="1121" s="13" customFormat="1">
      <c r="A1121" s="13"/>
      <c r="B1121" s="243"/>
      <c r="C1121" s="244"/>
      <c r="D1121" s="245" t="s">
        <v>150</v>
      </c>
      <c r="E1121" s="246" t="s">
        <v>1</v>
      </c>
      <c r="F1121" s="247" t="s">
        <v>243</v>
      </c>
      <c r="G1121" s="244"/>
      <c r="H1121" s="246" t="s">
        <v>1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3" t="s">
        <v>150</v>
      </c>
      <c r="AU1121" s="253" t="s">
        <v>92</v>
      </c>
      <c r="AV1121" s="13" t="s">
        <v>87</v>
      </c>
      <c r="AW1121" s="13" t="s">
        <v>36</v>
      </c>
      <c r="AX1121" s="13" t="s">
        <v>82</v>
      </c>
      <c r="AY1121" s="253" t="s">
        <v>142</v>
      </c>
    </row>
    <row r="1122" s="13" customFormat="1">
      <c r="A1122" s="13"/>
      <c r="B1122" s="243"/>
      <c r="C1122" s="244"/>
      <c r="D1122" s="245" t="s">
        <v>150</v>
      </c>
      <c r="E1122" s="246" t="s">
        <v>1</v>
      </c>
      <c r="F1122" s="247" t="s">
        <v>244</v>
      </c>
      <c r="G1122" s="244"/>
      <c r="H1122" s="246" t="s">
        <v>1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3" t="s">
        <v>150</v>
      </c>
      <c r="AU1122" s="253" t="s">
        <v>92</v>
      </c>
      <c r="AV1122" s="13" t="s">
        <v>87</v>
      </c>
      <c r="AW1122" s="13" t="s">
        <v>36</v>
      </c>
      <c r="AX1122" s="13" t="s">
        <v>82</v>
      </c>
      <c r="AY1122" s="253" t="s">
        <v>142</v>
      </c>
    </row>
    <row r="1123" s="14" customFormat="1">
      <c r="A1123" s="14"/>
      <c r="B1123" s="254"/>
      <c r="C1123" s="255"/>
      <c r="D1123" s="245" t="s">
        <v>150</v>
      </c>
      <c r="E1123" s="256" t="s">
        <v>1</v>
      </c>
      <c r="F1123" s="257" t="s">
        <v>245</v>
      </c>
      <c r="G1123" s="255"/>
      <c r="H1123" s="258">
        <v>8.8399999999999999</v>
      </c>
      <c r="I1123" s="259"/>
      <c r="J1123" s="255"/>
      <c r="K1123" s="255"/>
      <c r="L1123" s="260"/>
      <c r="M1123" s="261"/>
      <c r="N1123" s="262"/>
      <c r="O1123" s="262"/>
      <c r="P1123" s="262"/>
      <c r="Q1123" s="262"/>
      <c r="R1123" s="262"/>
      <c r="S1123" s="262"/>
      <c r="T1123" s="26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4" t="s">
        <v>150</v>
      </c>
      <c r="AU1123" s="264" t="s">
        <v>92</v>
      </c>
      <c r="AV1123" s="14" t="s">
        <v>92</v>
      </c>
      <c r="AW1123" s="14" t="s">
        <v>36</v>
      </c>
      <c r="AX1123" s="14" t="s">
        <v>82</v>
      </c>
      <c r="AY1123" s="264" t="s">
        <v>142</v>
      </c>
    </row>
    <row r="1124" s="14" customFormat="1">
      <c r="A1124" s="14"/>
      <c r="B1124" s="254"/>
      <c r="C1124" s="255"/>
      <c r="D1124" s="245" t="s">
        <v>150</v>
      </c>
      <c r="E1124" s="256" t="s">
        <v>1</v>
      </c>
      <c r="F1124" s="257" t="s">
        <v>250</v>
      </c>
      <c r="G1124" s="255"/>
      <c r="H1124" s="258">
        <v>32.563000000000002</v>
      </c>
      <c r="I1124" s="259"/>
      <c r="J1124" s="255"/>
      <c r="K1124" s="255"/>
      <c r="L1124" s="260"/>
      <c r="M1124" s="261"/>
      <c r="N1124" s="262"/>
      <c r="O1124" s="262"/>
      <c r="P1124" s="262"/>
      <c r="Q1124" s="262"/>
      <c r="R1124" s="262"/>
      <c r="S1124" s="262"/>
      <c r="T1124" s="26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64" t="s">
        <v>150</v>
      </c>
      <c r="AU1124" s="264" t="s">
        <v>92</v>
      </c>
      <c r="AV1124" s="14" t="s">
        <v>92</v>
      </c>
      <c r="AW1124" s="14" t="s">
        <v>36</v>
      </c>
      <c r="AX1124" s="14" t="s">
        <v>82</v>
      </c>
      <c r="AY1124" s="264" t="s">
        <v>142</v>
      </c>
    </row>
    <row r="1125" s="15" customFormat="1">
      <c r="A1125" s="15"/>
      <c r="B1125" s="265"/>
      <c r="C1125" s="266"/>
      <c r="D1125" s="245" t="s">
        <v>150</v>
      </c>
      <c r="E1125" s="267" t="s">
        <v>1</v>
      </c>
      <c r="F1125" s="268" t="s">
        <v>157</v>
      </c>
      <c r="G1125" s="266"/>
      <c r="H1125" s="269">
        <v>41.402999999999999</v>
      </c>
      <c r="I1125" s="270"/>
      <c r="J1125" s="266"/>
      <c r="K1125" s="266"/>
      <c r="L1125" s="271"/>
      <c r="M1125" s="272"/>
      <c r="N1125" s="273"/>
      <c r="O1125" s="273"/>
      <c r="P1125" s="273"/>
      <c r="Q1125" s="273"/>
      <c r="R1125" s="273"/>
      <c r="S1125" s="273"/>
      <c r="T1125" s="274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75" t="s">
        <v>150</v>
      </c>
      <c r="AU1125" s="275" t="s">
        <v>92</v>
      </c>
      <c r="AV1125" s="15" t="s">
        <v>148</v>
      </c>
      <c r="AW1125" s="15" t="s">
        <v>36</v>
      </c>
      <c r="AX1125" s="15" t="s">
        <v>87</v>
      </c>
      <c r="AY1125" s="275" t="s">
        <v>142</v>
      </c>
    </row>
    <row r="1126" s="12" customFormat="1" ht="25.92" customHeight="1">
      <c r="A1126" s="12"/>
      <c r="B1126" s="214"/>
      <c r="C1126" s="215"/>
      <c r="D1126" s="216" t="s">
        <v>81</v>
      </c>
      <c r="E1126" s="217" t="s">
        <v>997</v>
      </c>
      <c r="F1126" s="217" t="s">
        <v>998</v>
      </c>
      <c r="G1126" s="215"/>
      <c r="H1126" s="215"/>
      <c r="I1126" s="218"/>
      <c r="J1126" s="219">
        <f>BK1126</f>
        <v>0</v>
      </c>
      <c r="K1126" s="215"/>
      <c r="L1126" s="220"/>
      <c r="M1126" s="221"/>
      <c r="N1126" s="222"/>
      <c r="O1126" s="222"/>
      <c r="P1126" s="223">
        <f>P1127+P1129+P1133</f>
        <v>0</v>
      </c>
      <c r="Q1126" s="222"/>
      <c r="R1126" s="223">
        <f>R1127+R1129+R1133</f>
        <v>0</v>
      </c>
      <c r="S1126" s="222"/>
      <c r="T1126" s="224">
        <f>T1127+T1129+T1133</f>
        <v>0</v>
      </c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R1126" s="225" t="s">
        <v>176</v>
      </c>
      <c r="AT1126" s="226" t="s">
        <v>81</v>
      </c>
      <c r="AU1126" s="226" t="s">
        <v>82</v>
      </c>
      <c r="AY1126" s="225" t="s">
        <v>142</v>
      </c>
      <c r="BK1126" s="227">
        <f>BK1127+BK1129+BK1133</f>
        <v>0</v>
      </c>
    </row>
    <row r="1127" s="12" customFormat="1" ht="22.8" customHeight="1">
      <c r="A1127" s="12"/>
      <c r="B1127" s="214"/>
      <c r="C1127" s="215"/>
      <c r="D1127" s="216" t="s">
        <v>81</v>
      </c>
      <c r="E1127" s="228" t="s">
        <v>999</v>
      </c>
      <c r="F1127" s="228" t="s">
        <v>1000</v>
      </c>
      <c r="G1127" s="215"/>
      <c r="H1127" s="215"/>
      <c r="I1127" s="218"/>
      <c r="J1127" s="229">
        <f>BK1127</f>
        <v>0</v>
      </c>
      <c r="K1127" s="215"/>
      <c r="L1127" s="220"/>
      <c r="M1127" s="221"/>
      <c r="N1127" s="222"/>
      <c r="O1127" s="222"/>
      <c r="P1127" s="223">
        <f>P1128</f>
        <v>0</v>
      </c>
      <c r="Q1127" s="222"/>
      <c r="R1127" s="223">
        <f>R1128</f>
        <v>0</v>
      </c>
      <c r="S1127" s="222"/>
      <c r="T1127" s="224">
        <f>T1128</f>
        <v>0</v>
      </c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R1127" s="225" t="s">
        <v>176</v>
      </c>
      <c r="AT1127" s="226" t="s">
        <v>81</v>
      </c>
      <c r="AU1127" s="226" t="s">
        <v>87</v>
      </c>
      <c r="AY1127" s="225" t="s">
        <v>142</v>
      </c>
      <c r="BK1127" s="227">
        <f>BK1128</f>
        <v>0</v>
      </c>
    </row>
    <row r="1128" s="2" customFormat="1" ht="16.5" customHeight="1">
      <c r="A1128" s="39"/>
      <c r="B1128" s="40"/>
      <c r="C1128" s="230" t="s">
        <v>1001</v>
      </c>
      <c r="D1128" s="230" t="s">
        <v>144</v>
      </c>
      <c r="E1128" s="231" t="s">
        <v>1002</v>
      </c>
      <c r="F1128" s="232" t="s">
        <v>1000</v>
      </c>
      <c r="G1128" s="233" t="s">
        <v>1003</v>
      </c>
      <c r="H1128" s="234">
        <v>1</v>
      </c>
      <c r="I1128" s="235"/>
      <c r="J1128" s="236">
        <f>ROUND(I1128*H1128,2)</f>
        <v>0</v>
      </c>
      <c r="K1128" s="232" t="s">
        <v>147</v>
      </c>
      <c r="L1128" s="45"/>
      <c r="M1128" s="237" t="s">
        <v>1</v>
      </c>
      <c r="N1128" s="238" t="s">
        <v>47</v>
      </c>
      <c r="O1128" s="92"/>
      <c r="P1128" s="239">
        <f>O1128*H1128</f>
        <v>0</v>
      </c>
      <c r="Q1128" s="239">
        <v>0</v>
      </c>
      <c r="R1128" s="239">
        <f>Q1128*H1128</f>
        <v>0</v>
      </c>
      <c r="S1128" s="239">
        <v>0</v>
      </c>
      <c r="T1128" s="240">
        <f>S1128*H1128</f>
        <v>0</v>
      </c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R1128" s="241" t="s">
        <v>1004</v>
      </c>
      <c r="AT1128" s="241" t="s">
        <v>144</v>
      </c>
      <c r="AU1128" s="241" t="s">
        <v>92</v>
      </c>
      <c r="AY1128" s="18" t="s">
        <v>142</v>
      </c>
      <c r="BE1128" s="242">
        <f>IF(N1128="základní",J1128,0)</f>
        <v>0</v>
      </c>
      <c r="BF1128" s="242">
        <f>IF(N1128="snížená",J1128,0)</f>
        <v>0</v>
      </c>
      <c r="BG1128" s="242">
        <f>IF(N1128="zákl. přenesená",J1128,0)</f>
        <v>0</v>
      </c>
      <c r="BH1128" s="242">
        <f>IF(N1128="sníž. přenesená",J1128,0)</f>
        <v>0</v>
      </c>
      <c r="BI1128" s="242">
        <f>IF(N1128="nulová",J1128,0)</f>
        <v>0</v>
      </c>
      <c r="BJ1128" s="18" t="s">
        <v>87</v>
      </c>
      <c r="BK1128" s="242">
        <f>ROUND(I1128*H1128,2)</f>
        <v>0</v>
      </c>
      <c r="BL1128" s="18" t="s">
        <v>1004</v>
      </c>
      <c r="BM1128" s="241" t="s">
        <v>1005</v>
      </c>
    </row>
    <row r="1129" s="12" customFormat="1" ht="22.8" customHeight="1">
      <c r="A1129" s="12"/>
      <c r="B1129" s="214"/>
      <c r="C1129" s="215"/>
      <c r="D1129" s="216" t="s">
        <v>81</v>
      </c>
      <c r="E1129" s="228" t="s">
        <v>1006</v>
      </c>
      <c r="F1129" s="228" t="s">
        <v>1007</v>
      </c>
      <c r="G1129" s="215"/>
      <c r="H1129" s="215"/>
      <c r="I1129" s="218"/>
      <c r="J1129" s="229">
        <f>BK1129</f>
        <v>0</v>
      </c>
      <c r="K1129" s="215"/>
      <c r="L1129" s="220"/>
      <c r="M1129" s="221"/>
      <c r="N1129" s="222"/>
      <c r="O1129" s="222"/>
      <c r="P1129" s="223">
        <f>SUM(P1130:P1132)</f>
        <v>0</v>
      </c>
      <c r="Q1129" s="222"/>
      <c r="R1129" s="223">
        <f>SUM(R1130:R1132)</f>
        <v>0</v>
      </c>
      <c r="S1129" s="222"/>
      <c r="T1129" s="224">
        <f>SUM(T1130:T1132)</f>
        <v>0</v>
      </c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R1129" s="225" t="s">
        <v>176</v>
      </c>
      <c r="AT1129" s="226" t="s">
        <v>81</v>
      </c>
      <c r="AU1129" s="226" t="s">
        <v>87</v>
      </c>
      <c r="AY1129" s="225" t="s">
        <v>142</v>
      </c>
      <c r="BK1129" s="227">
        <f>SUM(BK1130:BK1132)</f>
        <v>0</v>
      </c>
    </row>
    <row r="1130" s="2" customFormat="1" ht="16.5" customHeight="1">
      <c r="A1130" s="39"/>
      <c r="B1130" s="40"/>
      <c r="C1130" s="230" t="s">
        <v>1008</v>
      </c>
      <c r="D1130" s="230" t="s">
        <v>144</v>
      </c>
      <c r="E1130" s="231" t="s">
        <v>1009</v>
      </c>
      <c r="F1130" s="232" t="s">
        <v>1010</v>
      </c>
      <c r="G1130" s="233" t="s">
        <v>1003</v>
      </c>
      <c r="H1130" s="234">
        <v>1</v>
      </c>
      <c r="I1130" s="235"/>
      <c r="J1130" s="236">
        <f>ROUND(I1130*H1130,2)</f>
        <v>0</v>
      </c>
      <c r="K1130" s="232" t="s">
        <v>1</v>
      </c>
      <c r="L1130" s="45"/>
      <c r="M1130" s="237" t="s">
        <v>1</v>
      </c>
      <c r="N1130" s="238" t="s">
        <v>47</v>
      </c>
      <c r="O1130" s="92"/>
      <c r="P1130" s="239">
        <f>O1130*H1130</f>
        <v>0</v>
      </c>
      <c r="Q1130" s="239">
        <v>0</v>
      </c>
      <c r="R1130" s="239">
        <f>Q1130*H1130</f>
        <v>0</v>
      </c>
      <c r="S1130" s="239">
        <v>0</v>
      </c>
      <c r="T1130" s="240">
        <f>S1130*H1130</f>
        <v>0</v>
      </c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R1130" s="241" t="s">
        <v>1004</v>
      </c>
      <c r="AT1130" s="241" t="s">
        <v>144</v>
      </c>
      <c r="AU1130" s="241" t="s">
        <v>92</v>
      </c>
      <c r="AY1130" s="18" t="s">
        <v>142</v>
      </c>
      <c r="BE1130" s="242">
        <f>IF(N1130="základní",J1130,0)</f>
        <v>0</v>
      </c>
      <c r="BF1130" s="242">
        <f>IF(N1130="snížená",J1130,0)</f>
        <v>0</v>
      </c>
      <c r="BG1130" s="242">
        <f>IF(N1130="zákl. přenesená",J1130,0)</f>
        <v>0</v>
      </c>
      <c r="BH1130" s="242">
        <f>IF(N1130="sníž. přenesená",J1130,0)</f>
        <v>0</v>
      </c>
      <c r="BI1130" s="242">
        <f>IF(N1130="nulová",J1130,0)</f>
        <v>0</v>
      </c>
      <c r="BJ1130" s="18" t="s">
        <v>87</v>
      </c>
      <c r="BK1130" s="242">
        <f>ROUND(I1130*H1130,2)</f>
        <v>0</v>
      </c>
      <c r="BL1130" s="18" t="s">
        <v>1004</v>
      </c>
      <c r="BM1130" s="241" t="s">
        <v>1011</v>
      </c>
    </row>
    <row r="1131" s="2" customFormat="1" ht="16.5" customHeight="1">
      <c r="A1131" s="39"/>
      <c r="B1131" s="40"/>
      <c r="C1131" s="230" t="s">
        <v>1012</v>
      </c>
      <c r="D1131" s="230" t="s">
        <v>144</v>
      </c>
      <c r="E1131" s="231" t="s">
        <v>1013</v>
      </c>
      <c r="F1131" s="232" t="s">
        <v>1014</v>
      </c>
      <c r="G1131" s="233" t="s">
        <v>1003</v>
      </c>
      <c r="H1131" s="234">
        <v>1</v>
      </c>
      <c r="I1131" s="235"/>
      <c r="J1131" s="236">
        <f>ROUND(I1131*H1131,2)</f>
        <v>0</v>
      </c>
      <c r="K1131" s="232" t="s">
        <v>147</v>
      </c>
      <c r="L1131" s="45"/>
      <c r="M1131" s="237" t="s">
        <v>1</v>
      </c>
      <c r="N1131" s="238" t="s">
        <v>47</v>
      </c>
      <c r="O1131" s="92"/>
      <c r="P1131" s="239">
        <f>O1131*H1131</f>
        <v>0</v>
      </c>
      <c r="Q1131" s="239">
        <v>0</v>
      </c>
      <c r="R1131" s="239">
        <f>Q1131*H1131</f>
        <v>0</v>
      </c>
      <c r="S1131" s="239">
        <v>0</v>
      </c>
      <c r="T1131" s="240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41" t="s">
        <v>1004</v>
      </c>
      <c r="AT1131" s="241" t="s">
        <v>144</v>
      </c>
      <c r="AU1131" s="241" t="s">
        <v>92</v>
      </c>
      <c r="AY1131" s="18" t="s">
        <v>142</v>
      </c>
      <c r="BE1131" s="242">
        <f>IF(N1131="základní",J1131,0)</f>
        <v>0</v>
      </c>
      <c r="BF1131" s="242">
        <f>IF(N1131="snížená",J1131,0)</f>
        <v>0</v>
      </c>
      <c r="BG1131" s="242">
        <f>IF(N1131="zákl. přenesená",J1131,0)</f>
        <v>0</v>
      </c>
      <c r="BH1131" s="242">
        <f>IF(N1131="sníž. přenesená",J1131,0)</f>
        <v>0</v>
      </c>
      <c r="BI1131" s="242">
        <f>IF(N1131="nulová",J1131,0)</f>
        <v>0</v>
      </c>
      <c r="BJ1131" s="18" t="s">
        <v>87</v>
      </c>
      <c r="BK1131" s="242">
        <f>ROUND(I1131*H1131,2)</f>
        <v>0</v>
      </c>
      <c r="BL1131" s="18" t="s">
        <v>1004</v>
      </c>
      <c r="BM1131" s="241" t="s">
        <v>1015</v>
      </c>
    </row>
    <row r="1132" s="2" customFormat="1" ht="16.5" customHeight="1">
      <c r="A1132" s="39"/>
      <c r="B1132" s="40"/>
      <c r="C1132" s="230" t="s">
        <v>1016</v>
      </c>
      <c r="D1132" s="230" t="s">
        <v>144</v>
      </c>
      <c r="E1132" s="231" t="s">
        <v>1017</v>
      </c>
      <c r="F1132" s="232" t="s">
        <v>1018</v>
      </c>
      <c r="G1132" s="233" t="s">
        <v>1003</v>
      </c>
      <c r="H1132" s="234">
        <v>1</v>
      </c>
      <c r="I1132" s="235"/>
      <c r="J1132" s="236">
        <f>ROUND(I1132*H1132,2)</f>
        <v>0</v>
      </c>
      <c r="K1132" s="232" t="s">
        <v>147</v>
      </c>
      <c r="L1132" s="45"/>
      <c r="M1132" s="237" t="s">
        <v>1</v>
      </c>
      <c r="N1132" s="238" t="s">
        <v>47</v>
      </c>
      <c r="O1132" s="92"/>
      <c r="P1132" s="239">
        <f>O1132*H1132</f>
        <v>0</v>
      </c>
      <c r="Q1132" s="239">
        <v>0</v>
      </c>
      <c r="R1132" s="239">
        <f>Q1132*H1132</f>
        <v>0</v>
      </c>
      <c r="S1132" s="239">
        <v>0</v>
      </c>
      <c r="T1132" s="240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41" t="s">
        <v>1004</v>
      </c>
      <c r="AT1132" s="241" t="s">
        <v>144</v>
      </c>
      <c r="AU1132" s="241" t="s">
        <v>92</v>
      </c>
      <c r="AY1132" s="18" t="s">
        <v>142</v>
      </c>
      <c r="BE1132" s="242">
        <f>IF(N1132="základní",J1132,0)</f>
        <v>0</v>
      </c>
      <c r="BF1132" s="242">
        <f>IF(N1132="snížená",J1132,0)</f>
        <v>0</v>
      </c>
      <c r="BG1132" s="242">
        <f>IF(N1132="zákl. přenesená",J1132,0)</f>
        <v>0</v>
      </c>
      <c r="BH1132" s="242">
        <f>IF(N1132="sníž. přenesená",J1132,0)</f>
        <v>0</v>
      </c>
      <c r="BI1132" s="242">
        <f>IF(N1132="nulová",J1132,0)</f>
        <v>0</v>
      </c>
      <c r="BJ1132" s="18" t="s">
        <v>87</v>
      </c>
      <c r="BK1132" s="242">
        <f>ROUND(I1132*H1132,2)</f>
        <v>0</v>
      </c>
      <c r="BL1132" s="18" t="s">
        <v>1004</v>
      </c>
      <c r="BM1132" s="241" t="s">
        <v>1019</v>
      </c>
    </row>
    <row r="1133" s="12" customFormat="1" ht="22.8" customHeight="1">
      <c r="A1133" s="12"/>
      <c r="B1133" s="214"/>
      <c r="C1133" s="215"/>
      <c r="D1133" s="216" t="s">
        <v>81</v>
      </c>
      <c r="E1133" s="228" t="s">
        <v>1020</v>
      </c>
      <c r="F1133" s="228" t="s">
        <v>1021</v>
      </c>
      <c r="G1133" s="215"/>
      <c r="H1133" s="215"/>
      <c r="I1133" s="218"/>
      <c r="J1133" s="229">
        <f>BK1133</f>
        <v>0</v>
      </c>
      <c r="K1133" s="215"/>
      <c r="L1133" s="220"/>
      <c r="M1133" s="221"/>
      <c r="N1133" s="222"/>
      <c r="O1133" s="222"/>
      <c r="P1133" s="223">
        <f>P1134</f>
        <v>0</v>
      </c>
      <c r="Q1133" s="222"/>
      <c r="R1133" s="223">
        <f>R1134</f>
        <v>0</v>
      </c>
      <c r="S1133" s="222"/>
      <c r="T1133" s="224">
        <f>T1134</f>
        <v>0</v>
      </c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R1133" s="225" t="s">
        <v>176</v>
      </c>
      <c r="AT1133" s="226" t="s">
        <v>81</v>
      </c>
      <c r="AU1133" s="226" t="s">
        <v>87</v>
      </c>
      <c r="AY1133" s="225" t="s">
        <v>142</v>
      </c>
      <c r="BK1133" s="227">
        <f>BK1134</f>
        <v>0</v>
      </c>
    </row>
    <row r="1134" s="2" customFormat="1" ht="16.5" customHeight="1">
      <c r="A1134" s="39"/>
      <c r="B1134" s="40"/>
      <c r="C1134" s="230" t="s">
        <v>1022</v>
      </c>
      <c r="D1134" s="230" t="s">
        <v>144</v>
      </c>
      <c r="E1134" s="231" t="s">
        <v>1023</v>
      </c>
      <c r="F1134" s="232" t="s">
        <v>1024</v>
      </c>
      <c r="G1134" s="233" t="s">
        <v>1003</v>
      </c>
      <c r="H1134" s="234">
        <v>1</v>
      </c>
      <c r="I1134" s="235"/>
      <c r="J1134" s="236">
        <f>ROUND(I1134*H1134,2)</f>
        <v>0</v>
      </c>
      <c r="K1134" s="232" t="s">
        <v>147</v>
      </c>
      <c r="L1134" s="45"/>
      <c r="M1134" s="298" t="s">
        <v>1</v>
      </c>
      <c r="N1134" s="299" t="s">
        <v>47</v>
      </c>
      <c r="O1134" s="300"/>
      <c r="P1134" s="301">
        <f>O1134*H1134</f>
        <v>0</v>
      </c>
      <c r="Q1134" s="301">
        <v>0</v>
      </c>
      <c r="R1134" s="301">
        <f>Q1134*H1134</f>
        <v>0</v>
      </c>
      <c r="S1134" s="301">
        <v>0</v>
      </c>
      <c r="T1134" s="302">
        <f>S1134*H1134</f>
        <v>0</v>
      </c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R1134" s="241" t="s">
        <v>1004</v>
      </c>
      <c r="AT1134" s="241" t="s">
        <v>144</v>
      </c>
      <c r="AU1134" s="241" t="s">
        <v>92</v>
      </c>
      <c r="AY1134" s="18" t="s">
        <v>142</v>
      </c>
      <c r="BE1134" s="242">
        <f>IF(N1134="základní",J1134,0)</f>
        <v>0</v>
      </c>
      <c r="BF1134" s="242">
        <f>IF(N1134="snížená",J1134,0)</f>
        <v>0</v>
      </c>
      <c r="BG1134" s="242">
        <f>IF(N1134="zákl. přenesená",J1134,0)</f>
        <v>0</v>
      </c>
      <c r="BH1134" s="242">
        <f>IF(N1134="sníž. přenesená",J1134,0)</f>
        <v>0</v>
      </c>
      <c r="BI1134" s="242">
        <f>IF(N1134="nulová",J1134,0)</f>
        <v>0</v>
      </c>
      <c r="BJ1134" s="18" t="s">
        <v>87</v>
      </c>
      <c r="BK1134" s="242">
        <f>ROUND(I1134*H1134,2)</f>
        <v>0</v>
      </c>
      <c r="BL1134" s="18" t="s">
        <v>1004</v>
      </c>
      <c r="BM1134" s="241" t="s">
        <v>1025</v>
      </c>
    </row>
    <row r="1135" s="2" customFormat="1" ht="6.96" customHeight="1">
      <c r="A1135" s="39"/>
      <c r="B1135" s="67"/>
      <c r="C1135" s="68"/>
      <c r="D1135" s="68"/>
      <c r="E1135" s="68"/>
      <c r="F1135" s="68"/>
      <c r="G1135" s="68"/>
      <c r="H1135" s="68"/>
      <c r="I1135" s="179"/>
      <c r="J1135" s="68"/>
      <c r="K1135" s="68"/>
      <c r="L1135" s="45"/>
      <c r="M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</row>
  </sheetData>
  <sheetProtection sheet="1" autoFilter="0" formatColumns="0" formatRows="0" objects="1" scenarios="1" spinCount="100000" saltValue="NWfwQAW9d2wLuiU5QxDiiecOLfDAtLAScrh44b0QA0VXOIARN4LpQbUDzoVgrLhiK17LoWecfLAdpkziHHRCbw==" hashValue="/vFWq3+ZX1A0DHKA2yjVLOsZfsrgiQXIU8kZX1Nt/wL1ObLhypGLC0VJcv58NVWp4Q+B24RpwLaKvM1QpddaYA==" algorithmName="SHA-512" password="CC35"/>
  <autoFilter ref="C136:K1134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DESKTOP-JGLBK2V\katcha</dc:creator>
  <cp:lastModifiedBy>DESKTOP-JGLBK2V\katcha</cp:lastModifiedBy>
  <dcterms:created xsi:type="dcterms:W3CDTF">2020-01-02T19:36:15Z</dcterms:created>
  <dcterms:modified xsi:type="dcterms:W3CDTF">2020-01-02T19:36:19Z</dcterms:modified>
</cp:coreProperties>
</file>